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762" activeTab="2"/>
  </bookViews>
  <sheets>
    <sheet name="11302桃源" sheetId="2" r:id="rId1"/>
    <sheet name="11302文化" sheetId="7" r:id="rId2"/>
    <sheet name="11302關渡" sheetId="8" r:id="rId3"/>
    <sheet name="11302逸仙" sheetId="9" r:id="rId4"/>
    <sheet name="11302湖山" sheetId="10" r:id="rId5"/>
    <sheet name="11302陽明山" sheetId="11" r:id="rId6"/>
    <sheet name="11302湖田" sheetId="12" r:id="rId7"/>
  </sheets>
  <definedNames>
    <definedName name="_xlnm.Print_Area" localSheetId="1">'11302文化'!$A$1:$Q$36</definedName>
    <definedName name="_xlnm.Print_Area" localSheetId="0">'11302桃源'!$A$1:$Q$36</definedName>
    <definedName name="_xlnm.Print_Area" localSheetId="4">'11302湖山'!$A$1:$Q$36</definedName>
    <definedName name="_xlnm.Print_Area" localSheetId="6">'11302湖田'!$A$1:$Q$36</definedName>
    <definedName name="_xlnm.Print_Area" localSheetId="3">'11302逸仙'!$A$1:$Q$36</definedName>
    <definedName name="_xlnm.Print_Area" localSheetId="5">'11302陽明山'!$A$1:$Q$36</definedName>
    <definedName name="_xlnm.Print_Area" localSheetId="2">'11302關渡'!$A$1:$Q$36</definedName>
  </definedNames>
  <calcPr calcId="191029"/>
</workbook>
</file>

<file path=xl/calcChain.xml><?xml version="1.0" encoding="utf-8"?>
<calcChain xmlns="http://schemas.openxmlformats.org/spreadsheetml/2006/main">
  <c r="P30" i="12" l="1"/>
  <c r="O30" i="12"/>
  <c r="N30" i="12"/>
  <c r="M30" i="12"/>
  <c r="L30" i="12"/>
  <c r="K30" i="12"/>
  <c r="A30" i="12"/>
  <c r="P29" i="12"/>
  <c r="Q29" i="12" s="1"/>
  <c r="N29" i="12"/>
  <c r="P28" i="12"/>
  <c r="O28" i="12"/>
  <c r="N28" i="12"/>
  <c r="M28" i="12"/>
  <c r="Q28" i="12" s="1"/>
  <c r="L28" i="12"/>
  <c r="K28" i="12"/>
  <c r="P27" i="12"/>
  <c r="N27" i="12"/>
  <c r="Q27" i="12" s="1"/>
  <c r="P26" i="12"/>
  <c r="N26" i="12"/>
  <c r="Q26" i="12" s="1"/>
  <c r="P25" i="12"/>
  <c r="Q25" i="12" s="1"/>
  <c r="N25" i="12"/>
  <c r="Q24" i="12"/>
  <c r="P24" i="12"/>
  <c r="N24" i="12"/>
  <c r="P23" i="12"/>
  <c r="N23" i="12"/>
  <c r="Q23" i="12" s="1"/>
  <c r="P22" i="12"/>
  <c r="N22" i="12"/>
  <c r="Q22" i="12" s="1"/>
  <c r="P21" i="12"/>
  <c r="Q21" i="12" s="1"/>
  <c r="N21" i="12"/>
  <c r="Q20" i="12"/>
  <c r="P20" i="12"/>
  <c r="Q19" i="12"/>
  <c r="P19" i="12"/>
  <c r="P18" i="12"/>
  <c r="O18" i="12"/>
  <c r="N18" i="12"/>
  <c r="M18" i="12"/>
  <c r="L18" i="12"/>
  <c r="K18" i="12"/>
  <c r="P17" i="12"/>
  <c r="O17" i="12"/>
  <c r="N17" i="12"/>
  <c r="M17" i="12"/>
  <c r="L17" i="12"/>
  <c r="K17" i="12"/>
  <c r="P16" i="12"/>
  <c r="O16" i="12"/>
  <c r="N16" i="12"/>
  <c r="M16" i="12"/>
  <c r="L16" i="12"/>
  <c r="K16" i="12"/>
  <c r="P15" i="12"/>
  <c r="O15" i="12"/>
  <c r="N15" i="12"/>
  <c r="M15" i="12"/>
  <c r="L15" i="12"/>
  <c r="K15" i="12"/>
  <c r="P14" i="12"/>
  <c r="O14" i="12"/>
  <c r="N14" i="12"/>
  <c r="M14" i="12"/>
  <c r="L14" i="12"/>
  <c r="K14" i="12"/>
  <c r="P13" i="12"/>
  <c r="O13" i="12"/>
  <c r="N13" i="12"/>
  <c r="M13" i="12"/>
  <c r="L13" i="12"/>
  <c r="K13" i="12"/>
  <c r="P12" i="12"/>
  <c r="O12" i="12"/>
  <c r="N12" i="12"/>
  <c r="M12" i="12"/>
  <c r="L12" i="12"/>
  <c r="K12" i="12"/>
  <c r="P11" i="12"/>
  <c r="O11" i="12"/>
  <c r="N11" i="12"/>
  <c r="M11" i="12"/>
  <c r="L11" i="12"/>
  <c r="K11" i="12"/>
  <c r="P10" i="12"/>
  <c r="O10" i="12"/>
  <c r="N10" i="12"/>
  <c r="M10" i="12"/>
  <c r="L10" i="12"/>
  <c r="K10" i="12"/>
  <c r="P9" i="12"/>
  <c r="O9" i="12"/>
  <c r="N9" i="12"/>
  <c r="M9" i="12"/>
  <c r="L9" i="12"/>
  <c r="K9" i="12"/>
  <c r="P8" i="12"/>
  <c r="O8" i="12"/>
  <c r="N8" i="12"/>
  <c r="M8" i="12"/>
  <c r="L8" i="12"/>
  <c r="K8" i="12"/>
  <c r="P7" i="12"/>
  <c r="O7" i="12"/>
  <c r="N7" i="12"/>
  <c r="M7" i="12"/>
  <c r="L7" i="12"/>
  <c r="K7" i="12"/>
  <c r="P6" i="12"/>
  <c r="O6" i="12"/>
  <c r="N6" i="12"/>
  <c r="M6" i="12"/>
  <c r="L6" i="12"/>
  <c r="K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P5" i="12"/>
  <c r="O5" i="12"/>
  <c r="N5" i="12"/>
  <c r="M5" i="12"/>
  <c r="L5" i="12"/>
  <c r="K5" i="12"/>
  <c r="P30" i="11"/>
  <c r="O30" i="11"/>
  <c r="N30" i="11"/>
  <c r="M30" i="11"/>
  <c r="L30" i="11"/>
  <c r="K30" i="11"/>
  <c r="A30" i="11"/>
  <c r="P29" i="11"/>
  <c r="N29" i="11"/>
  <c r="Q29" i="11" s="1"/>
  <c r="P28" i="11"/>
  <c r="O28" i="11"/>
  <c r="N28" i="11"/>
  <c r="M28" i="11"/>
  <c r="L28" i="11"/>
  <c r="K28" i="11"/>
  <c r="P27" i="11"/>
  <c r="N27" i="11"/>
  <c r="Q27" i="11" s="1"/>
  <c r="P26" i="11"/>
  <c r="N26" i="11"/>
  <c r="Q26" i="11" s="1"/>
  <c r="P25" i="11"/>
  <c r="N25" i="11"/>
  <c r="Q24" i="11"/>
  <c r="P24" i="11"/>
  <c r="N24" i="11"/>
  <c r="P23" i="11"/>
  <c r="N23" i="11"/>
  <c r="Q23" i="11" s="1"/>
  <c r="P22" i="11"/>
  <c r="N22" i="11"/>
  <c r="Q21" i="11"/>
  <c r="P21" i="11"/>
  <c r="N21" i="11"/>
  <c r="Q20" i="11"/>
  <c r="P20" i="11"/>
  <c r="P19" i="11"/>
  <c r="Q19" i="11" s="1"/>
  <c r="P18" i="11"/>
  <c r="O18" i="11"/>
  <c r="N18" i="11"/>
  <c r="M18" i="11"/>
  <c r="Q18" i="11" s="1"/>
  <c r="L18" i="11"/>
  <c r="K18" i="11"/>
  <c r="P17" i="11"/>
  <c r="O17" i="11"/>
  <c r="N17" i="11"/>
  <c r="M17" i="11"/>
  <c r="L17" i="11"/>
  <c r="K17" i="11"/>
  <c r="P16" i="11"/>
  <c r="O16" i="11"/>
  <c r="N16" i="11"/>
  <c r="M16" i="11"/>
  <c r="L16" i="11"/>
  <c r="K16" i="11"/>
  <c r="P15" i="11"/>
  <c r="O15" i="11"/>
  <c r="N15" i="11"/>
  <c r="M15" i="11"/>
  <c r="L15" i="11"/>
  <c r="K15" i="11"/>
  <c r="P14" i="11"/>
  <c r="O14" i="11"/>
  <c r="N14" i="11"/>
  <c r="M14" i="11"/>
  <c r="L14" i="11"/>
  <c r="K14" i="11"/>
  <c r="P13" i="11"/>
  <c r="O13" i="11"/>
  <c r="N13" i="11"/>
  <c r="M13" i="11"/>
  <c r="L13" i="11"/>
  <c r="K13" i="11"/>
  <c r="P12" i="11"/>
  <c r="O12" i="11"/>
  <c r="N12" i="11"/>
  <c r="M12" i="11"/>
  <c r="L12" i="11"/>
  <c r="K12" i="11"/>
  <c r="P11" i="11"/>
  <c r="O11" i="11"/>
  <c r="N11" i="11"/>
  <c r="M11" i="11"/>
  <c r="L11" i="11"/>
  <c r="K11" i="11"/>
  <c r="P10" i="11"/>
  <c r="O10" i="11"/>
  <c r="N10" i="11"/>
  <c r="M10" i="11"/>
  <c r="L10" i="11"/>
  <c r="K10" i="11"/>
  <c r="P9" i="11"/>
  <c r="O9" i="11"/>
  <c r="N9" i="11"/>
  <c r="M9" i="11"/>
  <c r="L9" i="11"/>
  <c r="K9" i="11"/>
  <c r="P8" i="11"/>
  <c r="O8" i="11"/>
  <c r="N8" i="11"/>
  <c r="M8" i="11"/>
  <c r="L8" i="11"/>
  <c r="K8" i="11"/>
  <c r="P7" i="11"/>
  <c r="O7" i="11"/>
  <c r="N7" i="11"/>
  <c r="M7" i="11"/>
  <c r="L7" i="11"/>
  <c r="K7" i="11"/>
  <c r="P6" i="11"/>
  <c r="O6" i="11"/>
  <c r="N6" i="11"/>
  <c r="M6" i="11"/>
  <c r="Q6" i="11" s="1"/>
  <c r="L6" i="11"/>
  <c r="K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P5" i="11"/>
  <c r="O5" i="11"/>
  <c r="N5" i="11"/>
  <c r="M5" i="11"/>
  <c r="Q5" i="11" s="1"/>
  <c r="L5" i="11"/>
  <c r="K5" i="11"/>
  <c r="P30" i="10"/>
  <c r="O30" i="10"/>
  <c r="N30" i="10"/>
  <c r="M30" i="10"/>
  <c r="L30" i="10"/>
  <c r="K30" i="10"/>
  <c r="Q30" i="10" s="1"/>
  <c r="A30" i="10"/>
  <c r="P29" i="10"/>
  <c r="N29" i="10"/>
  <c r="Q29" i="10" s="1"/>
  <c r="P28" i="10"/>
  <c r="O28" i="10"/>
  <c r="N28" i="10"/>
  <c r="M28" i="10"/>
  <c r="L28" i="10"/>
  <c r="K28" i="10"/>
  <c r="P27" i="10"/>
  <c r="Q27" i="10" s="1"/>
  <c r="N27" i="10"/>
  <c r="P26" i="10"/>
  <c r="N26" i="10"/>
  <c r="Q26" i="10" s="1"/>
  <c r="P25" i="10"/>
  <c r="N25" i="10"/>
  <c r="Q25" i="10" s="1"/>
  <c r="Q24" i="10"/>
  <c r="P24" i="10"/>
  <c r="N24" i="10"/>
  <c r="P23" i="10"/>
  <c r="Q23" i="10" s="1"/>
  <c r="N23" i="10"/>
  <c r="P22" i="10"/>
  <c r="N22" i="10"/>
  <c r="Q22" i="10" s="1"/>
  <c r="P21" i="10"/>
  <c r="N21" i="10"/>
  <c r="Q21" i="10" s="1"/>
  <c r="Q20" i="10"/>
  <c r="P20" i="10"/>
  <c r="P19" i="10"/>
  <c r="Q19" i="10" s="1"/>
  <c r="P18" i="10"/>
  <c r="O18" i="10"/>
  <c r="N18" i="10"/>
  <c r="M18" i="10"/>
  <c r="L18" i="10"/>
  <c r="K18" i="10"/>
  <c r="P17" i="10"/>
  <c r="O17" i="10"/>
  <c r="N17" i="10"/>
  <c r="M17" i="10"/>
  <c r="L17" i="10"/>
  <c r="K17" i="10"/>
  <c r="P16" i="10"/>
  <c r="O16" i="10"/>
  <c r="N16" i="10"/>
  <c r="M16" i="10"/>
  <c r="L16" i="10"/>
  <c r="K16" i="10"/>
  <c r="P15" i="10"/>
  <c r="O15" i="10"/>
  <c r="N15" i="10"/>
  <c r="M15" i="10"/>
  <c r="L15" i="10"/>
  <c r="K15" i="10"/>
  <c r="P14" i="10"/>
  <c r="O14" i="10"/>
  <c r="N14" i="10"/>
  <c r="M14" i="10"/>
  <c r="L14" i="10"/>
  <c r="K14" i="10"/>
  <c r="P13" i="10"/>
  <c r="O13" i="10"/>
  <c r="N13" i="10"/>
  <c r="M13" i="10"/>
  <c r="L13" i="10"/>
  <c r="K13" i="10"/>
  <c r="P12" i="10"/>
  <c r="O12" i="10"/>
  <c r="N12" i="10"/>
  <c r="M12" i="10"/>
  <c r="L12" i="10"/>
  <c r="K12" i="10"/>
  <c r="P11" i="10"/>
  <c r="O11" i="10"/>
  <c r="N11" i="10"/>
  <c r="M11" i="10"/>
  <c r="L11" i="10"/>
  <c r="K11" i="10"/>
  <c r="P10" i="10"/>
  <c r="O10" i="10"/>
  <c r="N10" i="10"/>
  <c r="M10" i="10"/>
  <c r="L10" i="10"/>
  <c r="K10" i="10"/>
  <c r="P9" i="10"/>
  <c r="O9" i="10"/>
  <c r="N9" i="10"/>
  <c r="M9" i="10"/>
  <c r="L9" i="10"/>
  <c r="K9" i="10"/>
  <c r="P8" i="10"/>
  <c r="O8" i="10"/>
  <c r="N8" i="10"/>
  <c r="M8" i="10"/>
  <c r="L8" i="10"/>
  <c r="K8" i="10"/>
  <c r="P7" i="10"/>
  <c r="O7" i="10"/>
  <c r="N7" i="10"/>
  <c r="M7" i="10"/>
  <c r="Q7" i="10" s="1"/>
  <c r="L7" i="10"/>
  <c r="K7" i="10"/>
  <c r="P6" i="10"/>
  <c r="O6" i="10"/>
  <c r="N6" i="10"/>
  <c r="M6" i="10"/>
  <c r="L6" i="10"/>
  <c r="K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P5" i="10"/>
  <c r="O5" i="10"/>
  <c r="N5" i="10"/>
  <c r="M5" i="10"/>
  <c r="L5" i="10"/>
  <c r="K5" i="10"/>
  <c r="P30" i="9"/>
  <c r="O30" i="9"/>
  <c r="N30" i="9"/>
  <c r="M30" i="9"/>
  <c r="L30" i="9"/>
  <c r="K30" i="9"/>
  <c r="A30" i="9"/>
  <c r="P29" i="9"/>
  <c r="N29" i="9"/>
  <c r="Q29" i="9" s="1"/>
  <c r="P28" i="9"/>
  <c r="O28" i="9"/>
  <c r="N28" i="9"/>
  <c r="M28" i="9"/>
  <c r="Q28" i="9" s="1"/>
  <c r="L28" i="9"/>
  <c r="K28" i="9"/>
  <c r="P27" i="9"/>
  <c r="Q27" i="9" s="1"/>
  <c r="N27" i="9"/>
  <c r="P26" i="9"/>
  <c r="N26" i="9"/>
  <c r="Q26" i="9" s="1"/>
  <c r="P25" i="9"/>
  <c r="N25" i="9"/>
  <c r="Q25" i="9" s="1"/>
  <c r="P24" i="9"/>
  <c r="Q24" i="9" s="1"/>
  <c r="N24" i="9"/>
  <c r="P23" i="9"/>
  <c r="Q23" i="9" s="1"/>
  <c r="N23" i="9"/>
  <c r="P22" i="9"/>
  <c r="N22" i="9"/>
  <c r="Q22" i="9" s="1"/>
  <c r="P21" i="9"/>
  <c r="N21" i="9"/>
  <c r="Q21" i="9" s="1"/>
  <c r="Q20" i="9"/>
  <c r="P20" i="9"/>
  <c r="P19" i="9"/>
  <c r="Q19" i="9" s="1"/>
  <c r="P18" i="9"/>
  <c r="O18" i="9"/>
  <c r="N18" i="9"/>
  <c r="M18" i="9"/>
  <c r="L18" i="9"/>
  <c r="K18" i="9"/>
  <c r="P17" i="9"/>
  <c r="O17" i="9"/>
  <c r="N17" i="9"/>
  <c r="M17" i="9"/>
  <c r="L17" i="9"/>
  <c r="K17" i="9"/>
  <c r="P16" i="9"/>
  <c r="O16" i="9"/>
  <c r="N16" i="9"/>
  <c r="M16" i="9"/>
  <c r="Q16" i="9" s="1"/>
  <c r="L16" i="9"/>
  <c r="K16" i="9"/>
  <c r="P15" i="9"/>
  <c r="O15" i="9"/>
  <c r="N15" i="9"/>
  <c r="M15" i="9"/>
  <c r="L15" i="9"/>
  <c r="K15" i="9"/>
  <c r="P14" i="9"/>
  <c r="O14" i="9"/>
  <c r="N14" i="9"/>
  <c r="M14" i="9"/>
  <c r="Q14" i="9" s="1"/>
  <c r="L14" i="9"/>
  <c r="K14" i="9"/>
  <c r="P13" i="9"/>
  <c r="O13" i="9"/>
  <c r="N13" i="9"/>
  <c r="M13" i="9"/>
  <c r="L13" i="9"/>
  <c r="K13" i="9"/>
  <c r="P12" i="9"/>
  <c r="O12" i="9"/>
  <c r="N12" i="9"/>
  <c r="M12" i="9"/>
  <c r="Q12" i="9" s="1"/>
  <c r="L12" i="9"/>
  <c r="K12" i="9"/>
  <c r="P11" i="9"/>
  <c r="O11" i="9"/>
  <c r="N11" i="9"/>
  <c r="M11" i="9"/>
  <c r="L11" i="9"/>
  <c r="K11" i="9"/>
  <c r="P10" i="9"/>
  <c r="O10" i="9"/>
  <c r="N10" i="9"/>
  <c r="M10" i="9"/>
  <c r="Q10" i="9" s="1"/>
  <c r="L10" i="9"/>
  <c r="K10" i="9"/>
  <c r="P9" i="9"/>
  <c r="O9" i="9"/>
  <c r="N9" i="9"/>
  <c r="M9" i="9"/>
  <c r="L9" i="9"/>
  <c r="K9" i="9"/>
  <c r="P8" i="9"/>
  <c r="O8" i="9"/>
  <c r="N8" i="9"/>
  <c r="M8" i="9"/>
  <c r="L8" i="9"/>
  <c r="K8" i="9"/>
  <c r="P7" i="9"/>
  <c r="O7" i="9"/>
  <c r="N7" i="9"/>
  <c r="M7" i="9"/>
  <c r="L7" i="9"/>
  <c r="K7" i="9"/>
  <c r="P6" i="9"/>
  <c r="O6" i="9"/>
  <c r="N6" i="9"/>
  <c r="M6" i="9"/>
  <c r="L6" i="9"/>
  <c r="K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P5" i="9"/>
  <c r="O5" i="9"/>
  <c r="N5" i="9"/>
  <c r="M5" i="9"/>
  <c r="L5" i="9"/>
  <c r="K5" i="9"/>
  <c r="P30" i="8"/>
  <c r="O30" i="8"/>
  <c r="N30" i="8"/>
  <c r="M30" i="8"/>
  <c r="L30" i="8"/>
  <c r="K30" i="8"/>
  <c r="A30" i="8"/>
  <c r="P29" i="8"/>
  <c r="Q29" i="8" s="1"/>
  <c r="N29" i="8"/>
  <c r="P28" i="8"/>
  <c r="O28" i="8"/>
  <c r="N28" i="8"/>
  <c r="M28" i="8"/>
  <c r="L28" i="8"/>
  <c r="K28" i="8"/>
  <c r="P27" i="8"/>
  <c r="N27" i="8"/>
  <c r="P26" i="8"/>
  <c r="Q26" i="8" s="1"/>
  <c r="N26" i="8"/>
  <c r="P25" i="8"/>
  <c r="Q25" i="8" s="1"/>
  <c r="N25" i="8"/>
  <c r="P24" i="8"/>
  <c r="N24" i="8"/>
  <c r="P23" i="8"/>
  <c r="N23" i="8"/>
  <c r="P22" i="8"/>
  <c r="Q22" i="8" s="1"/>
  <c r="N22" i="8"/>
  <c r="P21" i="8"/>
  <c r="N21" i="8"/>
  <c r="Q20" i="8"/>
  <c r="P20" i="8"/>
  <c r="Q19" i="8"/>
  <c r="P19" i="8"/>
  <c r="P18" i="8"/>
  <c r="O18" i="8"/>
  <c r="N18" i="8"/>
  <c r="M18" i="8"/>
  <c r="L18" i="8"/>
  <c r="K18" i="8"/>
  <c r="P17" i="8"/>
  <c r="O17" i="8"/>
  <c r="N17" i="8"/>
  <c r="M17" i="8"/>
  <c r="L17" i="8"/>
  <c r="K17" i="8"/>
  <c r="P16" i="8"/>
  <c r="O16" i="8"/>
  <c r="N16" i="8"/>
  <c r="M16" i="8"/>
  <c r="L16" i="8"/>
  <c r="K16" i="8"/>
  <c r="P15" i="8"/>
  <c r="O15" i="8"/>
  <c r="N15" i="8"/>
  <c r="M15" i="8"/>
  <c r="L15" i="8"/>
  <c r="K15" i="8"/>
  <c r="P14" i="8"/>
  <c r="O14" i="8"/>
  <c r="N14" i="8"/>
  <c r="M14" i="8"/>
  <c r="L14" i="8"/>
  <c r="K14" i="8"/>
  <c r="P13" i="8"/>
  <c r="O13" i="8"/>
  <c r="N13" i="8"/>
  <c r="M13" i="8"/>
  <c r="L13" i="8"/>
  <c r="K13" i="8"/>
  <c r="P12" i="8"/>
  <c r="O12" i="8"/>
  <c r="N12" i="8"/>
  <c r="M12" i="8"/>
  <c r="L12" i="8"/>
  <c r="K12" i="8"/>
  <c r="P11" i="8"/>
  <c r="O11" i="8"/>
  <c r="N11" i="8"/>
  <c r="M11" i="8"/>
  <c r="L11" i="8"/>
  <c r="K11" i="8"/>
  <c r="P10" i="8"/>
  <c r="O10" i="8"/>
  <c r="N10" i="8"/>
  <c r="M10" i="8"/>
  <c r="L10" i="8"/>
  <c r="K10" i="8"/>
  <c r="P9" i="8"/>
  <c r="O9" i="8"/>
  <c r="N9" i="8"/>
  <c r="M9" i="8"/>
  <c r="L9" i="8"/>
  <c r="K9" i="8"/>
  <c r="P8" i="8"/>
  <c r="O8" i="8"/>
  <c r="N8" i="8"/>
  <c r="M8" i="8"/>
  <c r="L8" i="8"/>
  <c r="K8" i="8"/>
  <c r="P7" i="8"/>
  <c r="O7" i="8"/>
  <c r="N7" i="8"/>
  <c r="M7" i="8"/>
  <c r="L7" i="8"/>
  <c r="K7" i="8"/>
  <c r="P6" i="8"/>
  <c r="O6" i="8"/>
  <c r="N6" i="8"/>
  <c r="M6" i="8"/>
  <c r="L6" i="8"/>
  <c r="K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P5" i="8"/>
  <c r="O5" i="8"/>
  <c r="N5" i="8"/>
  <c r="M5" i="8"/>
  <c r="L5" i="8"/>
  <c r="K5" i="8"/>
  <c r="P30" i="7"/>
  <c r="O30" i="7"/>
  <c r="N30" i="7"/>
  <c r="M30" i="7"/>
  <c r="L30" i="7"/>
  <c r="K30" i="7"/>
  <c r="A30" i="7"/>
  <c r="P29" i="7"/>
  <c r="N29" i="7"/>
  <c r="P28" i="7"/>
  <c r="O28" i="7"/>
  <c r="N28" i="7"/>
  <c r="M28" i="7"/>
  <c r="L28" i="7"/>
  <c r="K28" i="7"/>
  <c r="P27" i="7"/>
  <c r="N27" i="7"/>
  <c r="P26" i="7"/>
  <c r="N26" i="7"/>
  <c r="P25" i="7"/>
  <c r="N25" i="7"/>
  <c r="Q25" i="7" s="1"/>
  <c r="Q24" i="7"/>
  <c r="P24" i="7"/>
  <c r="N24" i="7"/>
  <c r="P23" i="7"/>
  <c r="Q23" i="7" s="1"/>
  <c r="N23" i="7"/>
  <c r="P22" i="7"/>
  <c r="N22" i="7"/>
  <c r="Q22" i="7" s="1"/>
  <c r="P21" i="7"/>
  <c r="N21" i="7"/>
  <c r="Q21" i="7" s="1"/>
  <c r="Q20" i="7"/>
  <c r="P20" i="7"/>
  <c r="P19" i="7"/>
  <c r="Q19" i="7" s="1"/>
  <c r="P18" i="7"/>
  <c r="O18" i="7"/>
  <c r="N18" i="7"/>
  <c r="M18" i="7"/>
  <c r="L18" i="7"/>
  <c r="K18" i="7"/>
  <c r="P17" i="7"/>
  <c r="O17" i="7"/>
  <c r="N17" i="7"/>
  <c r="M17" i="7"/>
  <c r="L17" i="7"/>
  <c r="K17" i="7"/>
  <c r="P16" i="7"/>
  <c r="O16" i="7"/>
  <c r="N16" i="7"/>
  <c r="M16" i="7"/>
  <c r="L16" i="7"/>
  <c r="K16" i="7"/>
  <c r="P15" i="7"/>
  <c r="O15" i="7"/>
  <c r="N15" i="7"/>
  <c r="M15" i="7"/>
  <c r="L15" i="7"/>
  <c r="K15" i="7"/>
  <c r="P14" i="7"/>
  <c r="O14" i="7"/>
  <c r="N14" i="7"/>
  <c r="M14" i="7"/>
  <c r="L14" i="7"/>
  <c r="K14" i="7"/>
  <c r="P13" i="7"/>
  <c r="O13" i="7"/>
  <c r="N13" i="7"/>
  <c r="M13" i="7"/>
  <c r="L13" i="7"/>
  <c r="K13" i="7"/>
  <c r="P12" i="7"/>
  <c r="O12" i="7"/>
  <c r="N12" i="7"/>
  <c r="M12" i="7"/>
  <c r="L12" i="7"/>
  <c r="K12" i="7"/>
  <c r="P11" i="7"/>
  <c r="O11" i="7"/>
  <c r="N11" i="7"/>
  <c r="M11" i="7"/>
  <c r="L11" i="7"/>
  <c r="K11" i="7"/>
  <c r="P10" i="7"/>
  <c r="O10" i="7"/>
  <c r="N10" i="7"/>
  <c r="M10" i="7"/>
  <c r="L10" i="7"/>
  <c r="K10" i="7"/>
  <c r="P9" i="7"/>
  <c r="O9" i="7"/>
  <c r="N9" i="7"/>
  <c r="M9" i="7"/>
  <c r="L9" i="7"/>
  <c r="K9" i="7"/>
  <c r="Q9" i="7" s="1"/>
  <c r="P8" i="7"/>
  <c r="O8" i="7"/>
  <c r="N8" i="7"/>
  <c r="M8" i="7"/>
  <c r="L8" i="7"/>
  <c r="K8" i="7"/>
  <c r="P7" i="7"/>
  <c r="O7" i="7"/>
  <c r="N7" i="7"/>
  <c r="M7" i="7"/>
  <c r="L7" i="7"/>
  <c r="K7" i="7"/>
  <c r="P6" i="7"/>
  <c r="O6" i="7"/>
  <c r="N6" i="7"/>
  <c r="M6" i="7"/>
  <c r="Q6" i="7" s="1"/>
  <c r="L6" i="7"/>
  <c r="K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P5" i="7"/>
  <c r="O5" i="7"/>
  <c r="N5" i="7"/>
  <c r="M5" i="7"/>
  <c r="L5" i="7"/>
  <c r="K5" i="7"/>
  <c r="Q9" i="9" l="1"/>
  <c r="Q12" i="10"/>
  <c r="Q14" i="10"/>
  <c r="Q11" i="11"/>
  <c r="Q13" i="11"/>
  <c r="Q16" i="11"/>
  <c r="Q11" i="7"/>
  <c r="Q13" i="7"/>
  <c r="Q15" i="7"/>
  <c r="Q17" i="7"/>
  <c r="Q6" i="9"/>
  <c r="Q11" i="10"/>
  <c r="Q10" i="11"/>
  <c r="Q6" i="12"/>
  <c r="Q8" i="12"/>
  <c r="Q12" i="12"/>
  <c r="Q14" i="12"/>
  <c r="Q16" i="12"/>
  <c r="Q18" i="12"/>
  <c r="Q30" i="7"/>
  <c r="Q8" i="10"/>
  <c r="Q8" i="11"/>
  <c r="Q30" i="12"/>
  <c r="Q9" i="12"/>
  <c r="Q11" i="12"/>
  <c r="Q13" i="12"/>
  <c r="Q15" i="12"/>
  <c r="Q17" i="12"/>
  <c r="Q5" i="12"/>
  <c r="Q8" i="7"/>
  <c r="Q16" i="10"/>
  <c r="Q18" i="10"/>
  <c r="Q15" i="11"/>
  <c r="Q28" i="11"/>
  <c r="Q10" i="7"/>
  <c r="Q12" i="7"/>
  <c r="Q14" i="7"/>
  <c r="Q11" i="9"/>
  <c r="Q13" i="9"/>
  <c r="Q6" i="10"/>
  <c r="Q13" i="10"/>
  <c r="Q7" i="11"/>
  <c r="Q12" i="11"/>
  <c r="Q17" i="11"/>
  <c r="Q30" i="11"/>
  <c r="Q5" i="7"/>
  <c r="Q7" i="9"/>
  <c r="Q18" i="9"/>
  <c r="Q9" i="10"/>
  <c r="Q28" i="10"/>
  <c r="Q16" i="7"/>
  <c r="Q18" i="7"/>
  <c r="Q15" i="9"/>
  <c r="Q7" i="7"/>
  <c r="Q5" i="9"/>
  <c r="Q8" i="9"/>
  <c r="Q17" i="9"/>
  <c r="Q30" i="9"/>
  <c r="Q5" i="10"/>
  <c r="Q10" i="10"/>
  <c r="Q15" i="10"/>
  <c r="Q17" i="10"/>
  <c r="Q9" i="11"/>
  <c r="Q14" i="11"/>
  <c r="Q7" i="12"/>
  <c r="Q10" i="12"/>
  <c r="Q29" i="7"/>
  <c r="Q28" i="7"/>
  <c r="Q27" i="7"/>
  <c r="Q26" i="7"/>
  <c r="Q6" i="8"/>
  <c r="Q8" i="8"/>
  <c r="Q10" i="8"/>
  <c r="Q12" i="8"/>
  <c r="Q14" i="8"/>
  <c r="Q16" i="8"/>
  <c r="Q18" i="8"/>
  <c r="Q5" i="8"/>
  <c r="Q7" i="8"/>
  <c r="Q9" i="8"/>
  <c r="Q11" i="8"/>
  <c r="Q13" i="8"/>
  <c r="Q15" i="8"/>
  <c r="Q17" i="8"/>
  <c r="Q23" i="8"/>
  <c r="Q27" i="8"/>
  <c r="Q30" i="8"/>
  <c r="Q25" i="11"/>
  <c r="Q22" i="11"/>
  <c r="Q28" i="8"/>
  <c r="Q24" i="8"/>
  <c r="Q21" i="8"/>
  <c r="P19" i="2" l="1"/>
  <c r="Q19" i="2" s="1"/>
  <c r="P20" i="2" l="1"/>
  <c r="Q20" i="2" s="1"/>
  <c r="N18" i="2"/>
  <c r="P18" i="2"/>
  <c r="O18" i="2" l="1"/>
  <c r="M18" i="2"/>
  <c r="L18" i="2"/>
  <c r="K18" i="2"/>
  <c r="Q18" i="2" l="1"/>
  <c r="O30" i="2" l="1"/>
  <c r="N30" i="2"/>
  <c r="M30" i="2"/>
  <c r="L30" i="2"/>
  <c r="K30" i="2"/>
  <c r="N29" i="2"/>
  <c r="P28" i="2"/>
  <c r="O28" i="2"/>
  <c r="N28" i="2"/>
  <c r="M28" i="2"/>
  <c r="L28" i="2"/>
  <c r="K28" i="2"/>
  <c r="N27" i="2"/>
  <c r="N26" i="2"/>
  <c r="P26" i="2"/>
  <c r="Q28" i="2" l="1"/>
  <c r="Q26" i="2"/>
  <c r="P25" i="2"/>
  <c r="N25" i="2"/>
  <c r="P24" i="2"/>
  <c r="N24" i="2"/>
  <c r="P23" i="2"/>
  <c r="N23" i="2"/>
  <c r="N22" i="2"/>
  <c r="P21" i="2"/>
  <c r="N21" i="2"/>
  <c r="Q21" i="2" l="1"/>
  <c r="Q23" i="2"/>
  <c r="Q25" i="2"/>
  <c r="Q24" i="2"/>
  <c r="P17" i="2"/>
  <c r="O17" i="2"/>
  <c r="N17" i="2"/>
  <c r="M17" i="2"/>
  <c r="L17" i="2"/>
  <c r="K17" i="2"/>
  <c r="O16" i="2"/>
  <c r="N16" i="2"/>
  <c r="M16" i="2"/>
  <c r="L16" i="2"/>
  <c r="K16" i="2"/>
  <c r="O15" i="2"/>
  <c r="N15" i="2"/>
  <c r="M15" i="2"/>
  <c r="L15" i="2"/>
  <c r="K15" i="2"/>
  <c r="O14" i="2"/>
  <c r="N14" i="2"/>
  <c r="M14" i="2"/>
  <c r="L14" i="2"/>
  <c r="K14" i="2"/>
  <c r="O13" i="2"/>
  <c r="N13" i="2"/>
  <c r="M13" i="2"/>
  <c r="L13" i="2"/>
  <c r="K13" i="2"/>
  <c r="P12" i="2"/>
  <c r="O12" i="2"/>
  <c r="N12" i="2"/>
  <c r="M12" i="2"/>
  <c r="L12" i="2"/>
  <c r="K12" i="2"/>
  <c r="O11" i="2"/>
  <c r="N11" i="2"/>
  <c r="M11" i="2"/>
  <c r="L11" i="2"/>
  <c r="K11" i="2"/>
  <c r="P11" i="2"/>
  <c r="O10" i="2"/>
  <c r="N10" i="2"/>
  <c r="M10" i="2"/>
  <c r="L10" i="2"/>
  <c r="K10" i="2"/>
  <c r="O9" i="2"/>
  <c r="N9" i="2"/>
  <c r="M9" i="2"/>
  <c r="L9" i="2"/>
  <c r="K9" i="2"/>
  <c r="O8" i="2"/>
  <c r="N8" i="2"/>
  <c r="M8" i="2"/>
  <c r="L8" i="2"/>
  <c r="K8" i="2"/>
  <c r="P7" i="2"/>
  <c r="O7" i="2"/>
  <c r="N7" i="2"/>
  <c r="M7" i="2"/>
  <c r="L7" i="2"/>
  <c r="K7" i="2"/>
  <c r="P6" i="2"/>
  <c r="O6" i="2"/>
  <c r="N6" i="2"/>
  <c r="M6" i="2"/>
  <c r="L6" i="2"/>
  <c r="K6" i="2"/>
  <c r="A6" i="2"/>
  <c r="A7" i="2" s="1"/>
  <c r="P5" i="2"/>
  <c r="O5" i="2"/>
  <c r="N5" i="2"/>
  <c r="M5" i="2"/>
  <c r="L5" i="2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Q7" i="2"/>
  <c r="Q17" i="2"/>
  <c r="Q11" i="2"/>
  <c r="Q12" i="2"/>
  <c r="K5" i="2"/>
  <c r="Q5" i="2" s="1"/>
  <c r="A30" i="2" l="1"/>
  <c r="P16" i="2" l="1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2" i="2"/>
  <c r="Q22" i="2" s="1"/>
  <c r="P30" i="2"/>
  <c r="Q30" i="2" s="1"/>
  <c r="P29" i="2"/>
  <c r="Q29" i="2" s="1"/>
  <c r="P27" i="2"/>
  <c r="Q27" i="2" s="1"/>
</calcChain>
</file>

<file path=xl/sharedStrings.xml><?xml version="1.0" encoding="utf-8"?>
<sst xmlns="http://schemas.openxmlformats.org/spreadsheetml/2006/main" count="856" uniqueCount="120">
  <si>
    <t>  </t>
  </si>
  <si>
    <t>三</t>
  </si>
  <si>
    <t>四</t>
  </si>
  <si>
    <t>五</t>
  </si>
  <si>
    <t>一</t>
  </si>
  <si>
    <t>二</t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</si>
  <si>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</si>
  <si>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</si>
  <si>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</si>
  <si>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</si>
  <si>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</si>
  <si>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</si>
  <si>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</si>
  <si>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</si>
  <si>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</si>
  <si>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</si>
  <si>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</si>
  <si>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</si>
  <si>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</si>
  <si>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</si>
  <si>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</si>
  <si>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</si>
  <si>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</si>
  <si>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</si>
  <si>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</si>
  <si>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</si>
  <si>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</si>
  <si>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</si>
  <si>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</si>
  <si>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</si>
  <si>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</si>
  <si>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</si>
  <si>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</si>
  <si>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</si>
  <si>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</si>
  <si>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</si>
  <si>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</si>
  <si>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</si>
  <si>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全穀
雜糧類
(份)</t>
    <phoneticPr fontId="22" type="noConversion"/>
  </si>
  <si>
    <t>豆魚
蛋肉類
(份)</t>
    <phoneticPr fontId="22" type="noConversion"/>
  </si>
  <si>
    <t>豆漿</t>
    <phoneticPr fontId="21" type="noConversion"/>
  </si>
  <si>
    <t>塔香茄子</t>
    <phoneticPr fontId="21" type="noConversion"/>
  </si>
  <si>
    <t>蚵白菜</t>
    <phoneticPr fontId="21" type="noConversion"/>
  </si>
  <si>
    <t>小米飯</t>
    <phoneticPr fontId="21" type="noConversion"/>
  </si>
  <si>
    <t>燕麥飯</t>
    <phoneticPr fontId="21" type="noConversion"/>
  </si>
  <si>
    <t>五</t>
    <phoneticPr fontId="21" type="noConversion"/>
  </si>
  <si>
    <t>六</t>
    <phoneticPr fontId="21" type="noConversion"/>
  </si>
  <si>
    <t>糙米飯</t>
    <phoneticPr fontId="21" type="noConversion"/>
  </si>
  <si>
    <t>小米飯</t>
    <phoneticPr fontId="21" type="noConversion"/>
  </si>
  <si>
    <t>紫米飯</t>
    <phoneticPr fontId="21" type="noConversion"/>
  </si>
  <si>
    <t>燕麥飯</t>
    <phoneticPr fontId="21" type="noConversion"/>
  </si>
  <si>
    <t>有機洋薏仁</t>
    <phoneticPr fontId="21" type="noConversion"/>
  </si>
  <si>
    <t>蚵白菜</t>
    <phoneticPr fontId="21" type="noConversion"/>
  </si>
  <si>
    <t>菠菜</t>
    <phoneticPr fontId="21" type="noConversion"/>
  </si>
  <si>
    <t>萵苣</t>
    <phoneticPr fontId="21" type="noConversion"/>
  </si>
  <si>
    <t>228放假</t>
    <phoneticPr fontId="21" type="noConversion"/>
  </si>
  <si>
    <t>南瓜飯</t>
    <phoneticPr fontId="21" type="noConversion"/>
  </si>
  <si>
    <t>有機地瓜飯</t>
    <phoneticPr fontId="21" type="noConversion"/>
  </si>
  <si>
    <t>菠菜</t>
    <phoneticPr fontId="21" type="noConversion"/>
  </si>
  <si>
    <t>南瓜飯</t>
    <phoneticPr fontId="21" type="noConversion"/>
  </si>
  <si>
    <t>水果</t>
    <phoneticPr fontId="21" type="noConversion"/>
  </si>
  <si>
    <t>鮮奶</t>
    <phoneticPr fontId="21" type="noConversion"/>
  </si>
  <si>
    <t>小芋泥包*1</t>
    <phoneticPr fontId="21" type="noConversion"/>
  </si>
  <si>
    <t>228放假</t>
    <phoneticPr fontId="21" type="noConversion"/>
  </si>
  <si>
    <r>
      <t xml:space="preserve">榨菜粉絲湯
</t>
    </r>
    <r>
      <rPr>
        <sz val="12"/>
        <rFont val="標楷體"/>
        <family val="4"/>
        <charset val="136"/>
      </rPr>
      <t>(榨菜、冬粉)</t>
    </r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</si>
  <si>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(豆腐、海帶芽)</t>
    </r>
    <phoneticPr fontId="21" type="noConversion"/>
  </si>
  <si>
    <r>
      <t xml:space="preserve">冬瓜山粉圓
</t>
    </r>
    <r>
      <rPr>
        <sz val="12"/>
        <color theme="1"/>
        <rFont val="標楷體"/>
        <family val="4"/>
        <charset val="136"/>
      </rPr>
      <t>(地瓜、山粉圓、冬瓜磚)</t>
    </r>
    <phoneticPr fontId="21" type="noConversion"/>
  </si>
  <si>
    <r>
      <t xml:space="preserve">三杯豆包
</t>
    </r>
    <r>
      <rPr>
        <sz val="12"/>
        <color theme="1"/>
        <rFont val="標楷體"/>
        <family val="4"/>
        <charset val="136"/>
      </rPr>
      <t>(豆包、紅蘿蔔、木耳)</t>
    </r>
    <phoneticPr fontId="21" type="noConversion"/>
  </si>
  <si>
    <t>*芝麻小米飯</t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</si>
  <si>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(豆腐)</t>
    </r>
    <phoneticPr fontId="21" type="noConversion"/>
  </si>
  <si>
    <r>
      <t xml:space="preserve">燒仙草
</t>
    </r>
    <r>
      <rPr>
        <sz val="12"/>
        <color theme="1"/>
        <rFont val="標楷體"/>
        <family val="4"/>
        <charset val="136"/>
      </rPr>
      <t>(八寶豆、洋薏仁)</t>
    </r>
    <phoneticPr fontId="21" type="noConversion"/>
  </si>
  <si>
    <t>*鮮奶</t>
    <phoneticPr fontId="22" type="noConversion"/>
  </si>
  <si>
    <t>飲品/
*堅果</t>
    <phoneticPr fontId="21" type="noConversion"/>
  </si>
  <si>
    <t>穀奶</t>
    <phoneticPr fontId="21" type="noConversion"/>
  </si>
  <si>
    <t>豆漿</t>
    <phoneticPr fontId="21" type="noConversion"/>
  </si>
  <si>
    <t>水果</t>
    <phoneticPr fontId="21" type="noConversion"/>
  </si>
  <si>
    <t>穀奶
堅果</t>
    <phoneticPr fontId="21" type="noConversion"/>
  </si>
  <si>
    <t>穀奶/
堅果</t>
    <phoneticPr fontId="21" type="noConversion"/>
  </si>
  <si>
    <t>堅果</t>
    <phoneticPr fontId="21" type="noConversion"/>
  </si>
  <si>
    <t>堅果</t>
    <phoneticPr fontId="21" type="noConversion"/>
  </si>
  <si>
    <t>本群組肉品(雞肉、豬肉)皆使用CAS(臺灣)肉品</t>
    <phoneticPr fontId="21" type="noConversion"/>
  </si>
  <si>
    <r>
      <t>食材中含過敏原以</t>
    </r>
    <r>
      <rPr>
        <b/>
        <sz val="26"/>
        <rFont val="新細明體"/>
        <family val="1"/>
        <charset val="136"/>
      </rPr>
      <t>「</t>
    </r>
    <r>
      <rPr>
        <b/>
        <sz val="26"/>
        <rFont val="細明體"/>
        <family val="3"/>
        <charset val="136"/>
      </rPr>
      <t>*</t>
    </r>
    <r>
      <rPr>
        <b/>
        <sz val="26"/>
        <rFont val="新細明體"/>
        <family val="1"/>
        <charset val="136"/>
      </rPr>
      <t>」</t>
    </r>
    <r>
      <rPr>
        <b/>
        <sz val="26"/>
        <rFont val="細明體"/>
        <family val="3"/>
        <charset val="136"/>
      </rPr>
      <t>標示</t>
    </r>
    <phoneticPr fontId="21" type="noConversion"/>
  </si>
  <si>
    <r>
      <t>食材中含過敏原以</t>
    </r>
    <r>
      <rPr>
        <b/>
        <sz val="24"/>
        <rFont val="新細明體"/>
        <family val="1"/>
        <charset val="136"/>
      </rPr>
      <t>「</t>
    </r>
    <r>
      <rPr>
        <b/>
        <sz val="24"/>
        <rFont val="細明體"/>
        <family val="3"/>
        <charset val="136"/>
      </rPr>
      <t>*</t>
    </r>
    <r>
      <rPr>
        <b/>
        <sz val="24"/>
        <rFont val="新細明體"/>
        <family val="1"/>
        <charset val="136"/>
      </rPr>
      <t>」</t>
    </r>
    <r>
      <rPr>
        <b/>
        <sz val="24"/>
        <rFont val="細明體"/>
        <family val="3"/>
        <charset val="136"/>
      </rPr>
      <t>標示</t>
    </r>
    <phoneticPr fontId="21" type="noConversion"/>
  </si>
  <si>
    <t>香滷豆腸</t>
    <phoneticPr fontId="21" type="noConversion"/>
  </si>
  <si>
    <t>有機青松菜</t>
    <phoneticPr fontId="21" type="noConversion"/>
  </si>
  <si>
    <t>有機味美菜</t>
    <phoneticPr fontId="21" type="noConversion"/>
  </si>
  <si>
    <t>有機山茼蒿</t>
    <phoneticPr fontId="21" type="noConversion"/>
  </si>
  <si>
    <t>有機福山萵苣</t>
    <phoneticPr fontId="21" type="noConversion"/>
  </si>
  <si>
    <t>有機黑葉白菜</t>
    <phoneticPr fontId="21" type="noConversion"/>
  </si>
  <si>
    <t>有機小白菜</t>
    <phoneticPr fontId="21" type="noConversion"/>
  </si>
  <si>
    <t>桃源國小113年2月份 營養午餐 素食 菜單</t>
    <phoneticPr fontId="22" type="noConversion"/>
  </si>
  <si>
    <t>文化國小113年2月份 營養午餐 素食 菜單</t>
    <phoneticPr fontId="22" type="noConversion"/>
  </si>
  <si>
    <t>關渡國小113年2月份 營養午餐 素食 菜單</t>
    <phoneticPr fontId="22" type="noConversion"/>
  </si>
  <si>
    <t>逸仙國小113年2月份 營養午餐 素食 菜單</t>
    <phoneticPr fontId="22" type="noConversion"/>
  </si>
  <si>
    <t>湖山國小113年2月份 營養午餐 素食 菜單</t>
    <phoneticPr fontId="22" type="noConversion"/>
  </si>
  <si>
    <t>陽明山國小113年2月份 營養午餐 素食 菜單</t>
    <phoneticPr fontId="22" type="noConversion"/>
  </si>
  <si>
    <t>湖田國小113年2月份 營養午餐 素食 菜單</t>
    <phoneticPr fontId="22" type="noConversion"/>
  </si>
  <si>
    <r>
      <t xml:space="preserve">醬燒豆腐
</t>
    </r>
    <r>
      <rPr>
        <sz val="12"/>
        <color theme="1"/>
        <rFont val="標楷體"/>
        <family val="4"/>
        <charset val="136"/>
      </rPr>
      <t>(豆腐、玉米粒、木耳)</t>
    </r>
    <phoneticPr fontId="21" type="noConversion"/>
  </si>
  <si>
    <r>
      <t xml:space="preserve">咖哩洋芋
</t>
    </r>
    <r>
      <rPr>
        <sz val="12"/>
        <color theme="1"/>
        <rFont val="標楷體"/>
        <family val="4"/>
        <charset val="136"/>
      </rPr>
      <t>(洋芋、紅蘿蔔)</t>
    </r>
    <phoneticPr fontId="21" type="noConversion"/>
  </si>
  <si>
    <r>
      <t xml:space="preserve">清炒高麗菜
</t>
    </r>
    <r>
      <rPr>
        <sz val="12"/>
        <color theme="1"/>
        <rFont val="標楷體"/>
        <family val="4"/>
        <charset val="136"/>
      </rPr>
      <t>(高麗菜、香菇)</t>
    </r>
    <phoneticPr fontId="21" type="noConversion"/>
  </si>
  <si>
    <t>滷豆干</t>
    <phoneticPr fontId="21" type="noConversion"/>
  </si>
  <si>
    <r>
      <t xml:space="preserve">關東煮
</t>
    </r>
    <r>
      <rPr>
        <sz val="12"/>
        <color theme="1"/>
        <rFont val="標楷體"/>
        <family val="4"/>
        <charset val="136"/>
      </rPr>
      <t>(白蘿蔔、素魚丸、油豆腐)</t>
    </r>
    <phoneticPr fontId="21" type="noConversion"/>
  </si>
  <si>
    <r>
      <t xml:space="preserve">羅宋湯
</t>
    </r>
    <r>
      <rPr>
        <sz val="12"/>
        <color theme="1"/>
        <rFont val="標楷體"/>
        <family val="4"/>
        <charset val="136"/>
      </rPr>
      <t>(番茄、大白菜)</t>
    </r>
    <phoneticPr fontId="21" type="noConversion"/>
  </si>
  <si>
    <r>
      <t xml:space="preserve">紅燒素雞
</t>
    </r>
    <r>
      <rPr>
        <sz val="12"/>
        <color theme="1"/>
        <rFont val="標楷體"/>
        <family val="4"/>
        <charset val="136"/>
      </rPr>
      <t>(素雞、洋芋、紅蘿蔔)</t>
    </r>
    <phoneticPr fontId="21" type="noConversion"/>
  </si>
  <si>
    <r>
      <t xml:space="preserve">有機黑豪菇炒高麗菜
</t>
    </r>
    <r>
      <rPr>
        <sz val="12"/>
        <color theme="1"/>
        <rFont val="標楷體"/>
        <family val="4"/>
        <charset val="136"/>
      </rPr>
      <t>(黑豪菇、高麗菜、枸杞)</t>
    </r>
    <phoneticPr fontId="21" type="noConversion"/>
  </si>
  <si>
    <r>
      <t xml:space="preserve">紫菜湯
</t>
    </r>
    <r>
      <rPr>
        <sz val="12"/>
        <color theme="1"/>
        <rFont val="標楷體"/>
        <family val="4"/>
        <charset val="136"/>
      </rPr>
      <t>(紫菜)</t>
    </r>
    <phoneticPr fontId="21" type="noConversion"/>
  </si>
  <si>
    <r>
      <t xml:space="preserve">黑胡椒干片
</t>
    </r>
    <r>
      <rPr>
        <sz val="12"/>
        <color theme="1"/>
        <rFont val="標楷體"/>
        <family val="4"/>
        <charset val="136"/>
      </rPr>
      <t>(豆干、豆薯、豆芽菜)</t>
    </r>
    <phoneticPr fontId="21" type="noConversion"/>
  </si>
  <si>
    <r>
      <t xml:space="preserve">番茄豆腐
</t>
    </r>
    <r>
      <rPr>
        <sz val="12"/>
        <color theme="1"/>
        <rFont val="標楷體"/>
        <family val="4"/>
        <charset val="136"/>
      </rPr>
      <t>(豆腐、番茄、毛豆仁)</t>
    </r>
    <phoneticPr fontId="21" type="noConversion"/>
  </si>
  <si>
    <r>
      <t xml:space="preserve">古早味炒麵
</t>
    </r>
    <r>
      <rPr>
        <sz val="12"/>
        <color theme="1"/>
        <rFont val="標楷體"/>
        <family val="4"/>
        <charset val="136"/>
      </rPr>
      <t>(高麗菜、紅蘿蔔、木耳)</t>
    </r>
    <phoneticPr fontId="21" type="noConversion"/>
  </si>
  <si>
    <r>
      <t xml:space="preserve">什錦蔬菜湯
</t>
    </r>
    <r>
      <rPr>
        <sz val="12"/>
        <color theme="1"/>
        <rFont val="標楷體"/>
        <family val="4"/>
        <charset val="136"/>
      </rPr>
      <t>(大白菜、金針菇)</t>
    </r>
    <phoneticPr fontId="21" type="noConversion"/>
  </si>
  <si>
    <r>
      <t xml:space="preserve">玉米濃湯
</t>
    </r>
    <r>
      <rPr>
        <sz val="12"/>
        <color theme="1"/>
        <rFont val="標楷體"/>
        <family val="4"/>
        <charset val="136"/>
      </rPr>
      <t>(三色豆、通心粉)</t>
    </r>
    <phoneticPr fontId="21" type="noConversion"/>
  </si>
  <si>
    <r>
      <t xml:space="preserve">豆干炒高麗菜
</t>
    </r>
    <r>
      <rPr>
        <sz val="10"/>
        <color theme="1"/>
        <rFont val="標楷體"/>
        <family val="4"/>
        <charset val="136"/>
      </rPr>
      <t>(高麗菜、豆干、木耳)</t>
    </r>
    <phoneticPr fontId="21" type="noConversion"/>
  </si>
  <si>
    <r>
      <t xml:space="preserve">泡菜豆腐
</t>
    </r>
    <r>
      <rPr>
        <sz val="12"/>
        <color theme="1"/>
        <rFont val="標楷體"/>
        <family val="4"/>
        <charset val="136"/>
      </rPr>
      <t>(豆腐、大白菜、年糕)</t>
    </r>
    <phoneticPr fontId="21" type="noConversion"/>
  </si>
  <si>
    <r>
      <t xml:space="preserve">糖醋素雞
</t>
    </r>
    <r>
      <rPr>
        <sz val="12"/>
        <rFont val="標楷體"/>
        <family val="4"/>
        <charset val="136"/>
      </rPr>
      <t>(素雞、洋芋、彩椒)</t>
    </r>
    <phoneticPr fontId="21" type="noConversion"/>
  </si>
  <si>
    <r>
      <t xml:space="preserve">紅片花椰
</t>
    </r>
    <r>
      <rPr>
        <sz val="12"/>
        <color theme="1"/>
        <rFont val="標楷體"/>
        <family val="4"/>
        <charset val="136"/>
      </rPr>
      <t>(青花菜、紅蘿蔔)</t>
    </r>
    <phoneticPr fontId="21" type="noConversion"/>
  </si>
  <si>
    <r>
      <t xml:space="preserve">蘿蔔湯
</t>
    </r>
    <r>
      <rPr>
        <sz val="12"/>
        <color theme="1"/>
        <rFont val="標楷體"/>
        <family val="4"/>
        <charset val="136"/>
      </rPr>
      <t>(白蘿蔔)</t>
    </r>
    <phoneticPr fontId="21" type="noConversion"/>
  </si>
  <si>
    <r>
      <t xml:space="preserve">白菜滷
</t>
    </r>
    <r>
      <rPr>
        <sz val="11"/>
        <color theme="1"/>
        <rFont val="標楷體"/>
        <family val="4"/>
        <charset val="136"/>
      </rPr>
      <t>(大白菜、木耳、紅蘿蔔)</t>
    </r>
    <phoneticPr fontId="21" type="noConversion"/>
  </si>
  <si>
    <r>
      <t xml:space="preserve">夏威夷炒飯
</t>
    </r>
    <r>
      <rPr>
        <sz val="12"/>
        <color theme="1"/>
        <rFont val="標楷體"/>
        <family val="4"/>
        <charset val="136"/>
      </rPr>
      <t>(玉米粒、素火腿、鳳梨丁)</t>
    </r>
    <phoneticPr fontId="21" type="noConversion"/>
  </si>
  <si>
    <r>
      <t xml:space="preserve">醬燒烤麩
</t>
    </r>
    <r>
      <rPr>
        <sz val="12"/>
        <color theme="1"/>
        <rFont val="標楷體"/>
        <family val="4"/>
        <charset val="136"/>
      </rPr>
      <t>(烤麩、白蘿蔔、杏鮑菇)</t>
    </r>
    <phoneticPr fontId="21" type="noConversion"/>
  </si>
  <si>
    <r>
      <t xml:space="preserve">打拋素肉
</t>
    </r>
    <r>
      <rPr>
        <sz val="12"/>
        <color theme="1"/>
        <rFont val="標楷體"/>
        <family val="4"/>
        <charset val="136"/>
      </rPr>
      <t>(素肉、小番茄、脆筍)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</si>
</sst>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d"/>
    <numFmt numFmtId="178" formatCode="0;\-0;;@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6"/>
      <color theme="1"/>
      <name val="新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20"/>
      <color theme="1"/>
      <name val="標楷體"/>
      <family val="4"/>
      <charset val="136"/>
    </font>
    <font>
      <sz val="20"/>
      <name val="標楷體"/>
      <family val="4"/>
      <charset val="136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26"/>
      <name val="細明體"/>
      <family val="3"/>
      <charset val="136"/>
    </font>
    <font>
      <b/>
      <sz val="26"/>
      <name val="新細明體"/>
      <family val="1"/>
      <charset val="136"/>
    </font>
    <font>
      <b/>
      <sz val="24"/>
      <name val="細明體"/>
      <family val="3"/>
      <charset val="136"/>
    </font>
    <font>
      <b/>
      <sz val="24"/>
      <name val="新細明體"/>
      <family val="1"/>
      <charset val="136"/>
    </font>
    <font>
      <sz val="24"/>
      <name val="細明體"/>
      <family val="3"/>
      <charset val="136"/>
    </font>
    <font>
      <b/>
      <sz val="22"/>
      <name val="細明體"/>
      <family val="3"/>
      <charset val="136"/>
    </font>
    <font>
      <sz val="24"/>
      <name val="標楷體"/>
      <family val="4"/>
      <charset val="136"/>
    </font>
    <font>
      <sz val="11"/>
      <color theme="1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EDEAF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7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48">
    <xf numFmtId="0" fontId="0" fillId="0" borderId="0" xfId="0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25" fillId="0" borderId="0" xfId="0" applyFont="1" applyBorder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Alignment="1"/>
    <xf numFmtId="0" fontId="29" fillId="0" borderId="0" xfId="0" applyFont="1" applyAlignment="1"/>
    <xf numFmtId="0" fontId="30" fillId="0" borderId="0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7" fillId="0" borderId="0" xfId="0" applyFont="1" applyAlignment="1">
      <alignment shrinkToFit="1"/>
    </xf>
    <xf numFmtId="0" fontId="38" fillId="0" borderId="13" xfId="41" applyFont="1" applyFill="1" applyBorder="1" applyAlignment="1">
      <alignment horizontal="center" vertical="center" shrinkToFit="1"/>
    </xf>
    <xf numFmtId="0" fontId="38" fillId="0" borderId="13" xfId="0" applyFont="1" applyFill="1" applyBorder="1" applyAlignment="1">
      <alignment horizontal="center" vertical="center" shrinkToFit="1"/>
    </xf>
    <xf numFmtId="176" fontId="40" fillId="0" borderId="13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horizontal="center" vertical="center"/>
    </xf>
    <xf numFmtId="0" fontId="38" fillId="0" borderId="15" xfId="41" applyFont="1" applyFill="1" applyBorder="1" applyAlignment="1">
      <alignment horizontal="center" vertical="center" shrinkToFit="1"/>
    </xf>
    <xf numFmtId="0" fontId="38" fillId="0" borderId="15" xfId="0" applyFont="1" applyFill="1" applyBorder="1" applyAlignment="1">
      <alignment horizontal="center" vertical="center" shrinkToFit="1"/>
    </xf>
    <xf numFmtId="176" fontId="40" fillId="0" borderId="15" xfId="0" applyNumberFormat="1" applyFont="1" applyFill="1" applyBorder="1" applyAlignment="1">
      <alignment horizontal="center" vertical="center" shrinkToFit="1"/>
    </xf>
    <xf numFmtId="0" fontId="38" fillId="0" borderId="18" xfId="41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vertical="center" wrapText="1" shrinkToFit="1"/>
    </xf>
    <xf numFmtId="0" fontId="40" fillId="0" borderId="0" xfId="0" applyFont="1" applyBorder="1" applyAlignment="1">
      <alignment horizontal="center" vertical="center" shrinkToFit="1"/>
    </xf>
    <xf numFmtId="10" fontId="33" fillId="0" borderId="0" xfId="48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 shrinkToFit="1"/>
    </xf>
    <xf numFmtId="0" fontId="45" fillId="0" borderId="0" xfId="0" applyFont="1" applyBorder="1" applyAlignment="1">
      <alignment vertical="center" wrapText="1" shrinkToFit="1"/>
    </xf>
    <xf numFmtId="0" fontId="48" fillId="0" borderId="0" xfId="0" applyFont="1" applyFill="1" applyBorder="1" applyAlignment="1">
      <alignment horizontal="center" vertical="center" shrinkToFit="1"/>
    </xf>
    <xf numFmtId="10" fontId="49" fillId="0" borderId="0" xfId="48" applyNumberFormat="1" applyFont="1" applyBorder="1" applyAlignment="1">
      <alignment horizontal="center" vertical="center" shrinkToFit="1"/>
    </xf>
    <xf numFmtId="0" fontId="29" fillId="0" borderId="0" xfId="0" applyFont="1" applyAlignment="1">
      <alignment horizontal="center"/>
    </xf>
    <xf numFmtId="0" fontId="39" fillId="0" borderId="0" xfId="0" applyFont="1" applyFill="1" applyBorder="1" applyAlignment="1">
      <alignment horizontal="center" vertical="center" shrinkToFit="1"/>
    </xf>
    <xf numFmtId="0" fontId="39" fillId="0" borderId="0" xfId="0" applyFont="1" applyFill="1" applyBorder="1" applyAlignment="1">
      <alignment horizontal="center" vertical="center"/>
    </xf>
    <xf numFmtId="17" fontId="39" fillId="0" borderId="0" xfId="0" applyNumberFormat="1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176" fontId="40" fillId="0" borderId="0" xfId="0" applyNumberFormat="1" applyFont="1" applyFill="1" applyBorder="1" applyAlignment="1">
      <alignment horizontal="center" vertical="center" shrinkToFit="1"/>
    </xf>
    <xf numFmtId="0" fontId="42" fillId="0" borderId="26" xfId="106" applyFont="1" applyBorder="1" applyAlignment="1">
      <alignment horizontal="center" shrinkToFit="1"/>
    </xf>
    <xf numFmtId="0" fontId="42" fillId="0" borderId="11" xfId="106" applyFont="1" applyBorder="1" applyAlignment="1">
      <alignment horizontal="center" shrinkToFit="1"/>
    </xf>
    <xf numFmtId="0" fontId="42" fillId="0" borderId="27" xfId="106" applyFont="1" applyBorder="1" applyAlignment="1">
      <alignment horizontal="center" shrinkToFit="1"/>
    </xf>
    <xf numFmtId="0" fontId="40" fillId="0" borderId="11" xfId="106" applyFont="1" applyBorder="1" applyAlignment="1">
      <alignment horizontal="center" shrinkToFit="1"/>
    </xf>
    <xf numFmtId="177" fontId="38" fillId="0" borderId="14" xfId="41" applyNumberFormat="1" applyFont="1" applyFill="1" applyBorder="1" applyAlignment="1">
      <alignment horizontal="center" vertical="center" shrinkToFit="1"/>
    </xf>
    <xf numFmtId="177" fontId="38" fillId="0" borderId="22" xfId="41" applyNumberFormat="1" applyFont="1" applyFill="1" applyBorder="1" applyAlignment="1">
      <alignment horizontal="center" vertical="center" shrinkToFit="1"/>
    </xf>
    <xf numFmtId="0" fontId="53" fillId="0" borderId="10" xfId="106" applyFont="1" applyBorder="1" applyAlignment="1">
      <alignment horizontal="center" shrinkToFit="1"/>
    </xf>
    <xf numFmtId="0" fontId="53" fillId="0" borderId="11" xfId="106" applyFont="1" applyBorder="1" applyAlignment="1">
      <alignment horizontal="center" shrinkToFit="1"/>
    </xf>
    <xf numFmtId="0" fontId="53" fillId="0" borderId="23" xfId="106" applyFont="1" applyBorder="1" applyAlignment="1">
      <alignment horizontal="center" shrinkToFit="1"/>
    </xf>
    <xf numFmtId="0" fontId="53" fillId="0" borderId="27" xfId="106" applyFont="1" applyBorder="1" applyAlignment="1">
      <alignment horizontal="center" shrinkToFit="1"/>
    </xf>
    <xf numFmtId="176" fontId="40" fillId="0" borderId="28" xfId="0" applyNumberFormat="1" applyFont="1" applyFill="1" applyBorder="1" applyAlignment="1">
      <alignment horizontal="center" vertical="center" shrinkToFit="1"/>
    </xf>
    <xf numFmtId="176" fontId="40" fillId="0" borderId="29" xfId="0" applyNumberFormat="1" applyFont="1" applyFill="1" applyBorder="1" applyAlignment="1">
      <alignment horizontal="center" vertical="center" shrinkToFit="1"/>
    </xf>
    <xf numFmtId="177" fontId="38" fillId="0" borderId="24" xfId="41" applyNumberFormat="1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38" fillId="0" borderId="18" xfId="0" applyFont="1" applyFill="1" applyBorder="1" applyAlignment="1">
      <alignment horizontal="center" vertical="center" shrinkToFit="1"/>
    </xf>
    <xf numFmtId="176" fontId="40" fillId="0" borderId="18" xfId="0" applyNumberFormat="1" applyFont="1" applyFill="1" applyBorder="1" applyAlignment="1">
      <alignment horizontal="center" vertical="center" shrinkToFit="1"/>
    </xf>
    <xf numFmtId="176" fontId="40" fillId="0" borderId="12" xfId="0" applyNumberFormat="1" applyFont="1" applyFill="1" applyBorder="1" applyAlignment="1">
      <alignment horizontal="center" vertical="center" shrinkToFit="1"/>
    </xf>
    <xf numFmtId="0" fontId="38" fillId="0" borderId="16" xfId="41" applyFont="1" applyFill="1" applyBorder="1" applyAlignment="1">
      <alignment horizontal="center" vertical="center" shrinkToFit="1"/>
    </xf>
    <xf numFmtId="177" fontId="38" fillId="0" borderId="35" xfId="41" applyNumberFormat="1" applyFont="1" applyFill="1" applyBorder="1" applyAlignment="1">
      <alignment horizontal="center" vertical="center" shrinkToFit="1"/>
    </xf>
    <xf numFmtId="0" fontId="38" fillId="0" borderId="16" xfId="0" applyFont="1" applyFill="1" applyBorder="1" applyAlignment="1">
      <alignment horizontal="center" vertical="center" shrinkToFit="1"/>
    </xf>
    <xf numFmtId="176" fontId="40" fillId="0" borderId="16" xfId="0" applyNumberFormat="1" applyFont="1" applyFill="1" applyBorder="1" applyAlignment="1">
      <alignment horizontal="center" vertical="center" shrinkToFit="1"/>
    </xf>
    <xf numFmtId="176" fontId="40" fillId="0" borderId="34" xfId="0" applyNumberFormat="1" applyFont="1" applyFill="1" applyBorder="1" applyAlignment="1">
      <alignment horizontal="center" vertical="center" shrinkToFit="1"/>
    </xf>
    <xf numFmtId="178" fontId="55" fillId="0" borderId="15" xfId="0" applyNumberFormat="1" applyFont="1" applyFill="1" applyBorder="1" applyAlignment="1">
      <alignment horizontal="center" vertical="center" shrinkToFit="1"/>
    </xf>
    <xf numFmtId="178" fontId="55" fillId="0" borderId="36" xfId="41" applyNumberFormat="1" applyFont="1" applyFill="1" applyBorder="1" applyAlignment="1">
      <alignment horizontal="center" vertical="center" shrinkToFit="1"/>
    </xf>
    <xf numFmtId="178" fontId="56" fillId="0" borderId="15" xfId="0" applyNumberFormat="1" applyFont="1" applyFill="1" applyBorder="1" applyAlignment="1">
      <alignment horizontal="center" vertical="center" shrinkToFit="1"/>
    </xf>
    <xf numFmtId="178" fontId="56" fillId="0" borderId="16" xfId="41" applyNumberFormat="1" applyFont="1" applyFill="1" applyBorder="1" applyAlignment="1">
      <alignment horizontal="center" vertical="center" shrinkToFit="1"/>
    </xf>
    <xf numFmtId="178" fontId="57" fillId="0" borderId="0" xfId="0" applyNumberFormat="1" applyFont="1" applyFill="1" applyBorder="1" applyAlignment="1">
      <alignment horizontal="center" vertical="center" shrinkToFit="1"/>
    </xf>
    <xf numFmtId="178" fontId="58" fillId="0" borderId="16" xfId="0" applyNumberFormat="1" applyFont="1" applyFill="1" applyBorder="1" applyAlignment="1">
      <alignment horizontal="center" vertical="center" shrinkToFit="1"/>
    </xf>
    <xf numFmtId="0" fontId="59" fillId="0" borderId="13" xfId="0" applyFont="1" applyFill="1" applyBorder="1" applyAlignment="1">
      <alignment horizontal="center" vertical="center" shrinkToFit="1"/>
    </xf>
    <xf numFmtId="0" fontId="59" fillId="0" borderId="13" xfId="41" applyFont="1" applyFill="1" applyBorder="1" applyAlignment="1">
      <alignment horizontal="center" vertical="center" shrinkToFit="1"/>
    </xf>
    <xf numFmtId="178" fontId="58" fillId="0" borderId="15" xfId="0" applyNumberFormat="1" applyFont="1" applyFill="1" applyBorder="1" applyAlignment="1">
      <alignment horizontal="center" vertical="center" shrinkToFit="1"/>
    </xf>
    <xf numFmtId="0" fontId="59" fillId="0" borderId="15" xfId="0" applyFont="1" applyFill="1" applyBorder="1" applyAlignment="1">
      <alignment horizontal="center" vertical="center" shrinkToFit="1"/>
    </xf>
    <xf numFmtId="0" fontId="59" fillId="0" borderId="16" xfId="41" applyFont="1" applyFill="1" applyBorder="1" applyAlignment="1">
      <alignment horizontal="center" vertical="center" shrinkToFit="1"/>
    </xf>
    <xf numFmtId="0" fontId="59" fillId="0" borderId="15" xfId="41" applyFont="1" applyFill="1" applyBorder="1" applyAlignment="1">
      <alignment horizontal="center" vertical="center" shrinkToFit="1"/>
    </xf>
    <xf numFmtId="0" fontId="59" fillId="0" borderId="18" xfId="0" applyFont="1" applyFill="1" applyBorder="1" applyAlignment="1">
      <alignment horizontal="center" vertical="center" shrinkToFit="1"/>
    </xf>
    <xf numFmtId="0" fontId="59" fillId="0" borderId="18" xfId="0" applyFont="1" applyFill="1" applyBorder="1" applyAlignment="1">
      <alignment horizontal="center" vertical="center"/>
    </xf>
    <xf numFmtId="0" fontId="59" fillId="0" borderId="15" xfId="0" applyFont="1" applyFill="1" applyBorder="1" applyAlignment="1">
      <alignment horizontal="center" vertical="center"/>
    </xf>
    <xf numFmtId="178" fontId="58" fillId="0" borderId="18" xfId="0" applyNumberFormat="1" applyFont="1" applyFill="1" applyBorder="1" applyAlignment="1">
      <alignment horizontal="center" vertical="center" shrinkToFit="1"/>
    </xf>
    <xf numFmtId="0" fontId="59" fillId="0" borderId="16" xfId="0" applyFont="1" applyFill="1" applyBorder="1" applyAlignment="1">
      <alignment horizontal="center" vertical="center"/>
    </xf>
    <xf numFmtId="177" fontId="38" fillId="0" borderId="15" xfId="41" applyNumberFormat="1" applyFont="1" applyFill="1" applyBorder="1" applyAlignment="1">
      <alignment horizontal="center" vertical="center" shrinkToFit="1"/>
    </xf>
    <xf numFmtId="178" fontId="56" fillId="0" borderId="15" xfId="41" applyNumberFormat="1" applyFont="1" applyFill="1" applyBorder="1" applyAlignment="1">
      <alignment horizontal="center" vertical="center" shrinkToFit="1"/>
    </xf>
    <xf numFmtId="178" fontId="55" fillId="0" borderId="18" xfId="0" applyNumberFormat="1" applyFont="1" applyFill="1" applyBorder="1" applyAlignment="1">
      <alignment horizontal="center" vertical="center" shrinkToFit="1"/>
    </xf>
    <xf numFmtId="178" fontId="58" fillId="0" borderId="13" xfId="0" applyNumberFormat="1" applyFont="1" applyFill="1" applyBorder="1" applyAlignment="1">
      <alignment horizontal="center" vertical="center" shrinkToFit="1"/>
    </xf>
    <xf numFmtId="0" fontId="59" fillId="0" borderId="0" xfId="41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center" vertical="center"/>
    </xf>
    <xf numFmtId="178" fontId="58" fillId="0" borderId="30" xfId="0" applyNumberFormat="1" applyFont="1" applyFill="1" applyBorder="1" applyAlignment="1">
      <alignment horizontal="center" vertical="center" shrinkToFit="1"/>
    </xf>
    <xf numFmtId="177" fontId="38" fillId="0" borderId="18" xfId="41" applyNumberFormat="1" applyFont="1" applyFill="1" applyBorder="1" applyAlignment="1">
      <alignment horizontal="center" vertical="center" shrinkToFit="1"/>
    </xf>
    <xf numFmtId="178" fontId="56" fillId="0" borderId="16" xfId="0" applyNumberFormat="1" applyFont="1" applyFill="1" applyBorder="1" applyAlignment="1">
      <alignment horizontal="center" vertical="center" shrinkToFit="1"/>
    </xf>
    <xf numFmtId="178" fontId="58" fillId="0" borderId="0" xfId="0" applyNumberFormat="1" applyFont="1" applyFill="1" applyBorder="1" applyAlignment="1">
      <alignment horizontal="center" vertical="center" shrinkToFit="1"/>
    </xf>
    <xf numFmtId="0" fontId="37" fillId="0" borderId="0" xfId="0" applyFont="1" applyBorder="1" applyAlignment="1">
      <alignment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178" fontId="56" fillId="0" borderId="18" xfId="0" applyNumberFormat="1" applyFont="1" applyFill="1" applyBorder="1" applyAlignment="1">
      <alignment horizontal="center" vertical="center"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177" fontId="38" fillId="0" borderId="37" xfId="41" applyNumberFormat="1" applyFont="1" applyFill="1" applyBorder="1" applyAlignment="1">
      <alignment horizontal="center" vertical="center" shrinkToFit="1"/>
    </xf>
    <xf numFmtId="0" fontId="38" fillId="0" borderId="21" xfId="41" applyFont="1" applyFill="1" applyBorder="1" applyAlignment="1">
      <alignment horizontal="center" vertical="center" shrinkToFit="1"/>
    </xf>
    <xf numFmtId="0" fontId="38" fillId="0" borderId="21" xfId="0" applyFont="1" applyFill="1" applyBorder="1" applyAlignment="1">
      <alignment horizontal="center" vertical="center" shrinkToFit="1"/>
    </xf>
    <xf numFmtId="178" fontId="60" fillId="0" borderId="21" xfId="0" applyNumberFormat="1" applyFont="1" applyFill="1" applyBorder="1" applyAlignment="1">
      <alignment horizontal="center" vertical="center" shrinkToFit="1"/>
    </xf>
    <xf numFmtId="178" fontId="60" fillId="0" borderId="16" xfId="0" applyNumberFormat="1" applyFont="1" applyFill="1" applyBorder="1" applyAlignment="1">
      <alignment horizontal="center" vertical="center" shrinkToFit="1"/>
    </xf>
    <xf numFmtId="178" fontId="60" fillId="0" borderId="18" xfId="0" applyNumberFormat="1" applyFont="1" applyFill="1" applyBorder="1" applyAlignment="1">
      <alignment horizontal="center" vertical="center" shrinkToFit="1"/>
    </xf>
    <xf numFmtId="178" fontId="60" fillId="0" borderId="15" xfId="0" applyNumberFormat="1" applyFont="1" applyFill="1" applyBorder="1" applyAlignment="1">
      <alignment horizontal="center" vertical="center" shrinkToFit="1"/>
    </xf>
    <xf numFmtId="0" fontId="61" fillId="0" borderId="18" xfId="0" applyFont="1" applyFill="1" applyBorder="1" applyAlignment="1">
      <alignment horizontal="center" vertical="center"/>
    </xf>
    <xf numFmtId="176" fontId="40" fillId="0" borderId="30" xfId="0" applyNumberFormat="1" applyFont="1" applyFill="1" applyBorder="1" applyAlignment="1">
      <alignment horizontal="center" vertical="center" shrinkToFit="1"/>
    </xf>
    <xf numFmtId="176" fontId="40" fillId="0" borderId="38" xfId="0" applyNumberFormat="1" applyFont="1" applyFill="1" applyBorder="1" applyAlignment="1">
      <alignment horizontal="center" vertical="center"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0" fontId="42" fillId="0" borderId="11" xfId="106" applyFont="1" applyBorder="1" applyAlignment="1">
      <alignment horizontal="center" shrinkToFit="1"/>
    </xf>
    <xf numFmtId="178" fontId="60" fillId="0" borderId="16" xfId="0" applyNumberFormat="1" applyFont="1" applyFill="1" applyBorder="1" applyAlignment="1">
      <alignment horizontal="center" vertical="center" wrapText="1" shrinkToFit="1"/>
    </xf>
    <xf numFmtId="178" fontId="60" fillId="0" borderId="21" xfId="0" applyNumberFormat="1" applyFont="1" applyFill="1" applyBorder="1" applyAlignment="1">
      <alignment horizontal="center" vertical="center" wrapText="1" shrinkToFit="1"/>
    </xf>
    <xf numFmtId="0" fontId="61" fillId="0" borderId="21" xfId="0" applyFont="1" applyFill="1" applyBorder="1" applyAlignment="1">
      <alignment horizontal="center" vertical="center" wrapText="1"/>
    </xf>
    <xf numFmtId="178" fontId="60" fillId="0" borderId="18" xfId="0" applyNumberFormat="1" applyFont="1" applyFill="1" applyBorder="1" applyAlignment="1">
      <alignment horizontal="center" vertical="center" wrapText="1" shrinkToFit="1"/>
    </xf>
    <xf numFmtId="178" fontId="60" fillId="0" borderId="13" xfId="0" applyNumberFormat="1" applyFont="1" applyFill="1" applyBorder="1" applyAlignment="1">
      <alignment horizontal="center" vertical="center" wrapText="1" shrinkToFit="1"/>
    </xf>
    <xf numFmtId="178" fontId="60" fillId="0" borderId="15" xfId="0" applyNumberFormat="1" applyFont="1" applyFill="1" applyBorder="1" applyAlignment="1">
      <alignment horizontal="center" vertical="center" wrapText="1" shrinkToFit="1"/>
    </xf>
    <xf numFmtId="0" fontId="61" fillId="0" borderId="15" xfId="0" applyFont="1" applyFill="1" applyBorder="1" applyAlignment="1">
      <alignment horizontal="center" vertical="center" wrapText="1"/>
    </xf>
    <xf numFmtId="0" fontId="35" fillId="24" borderId="28" xfId="0" applyFont="1" applyFill="1" applyBorder="1" applyAlignment="1">
      <alignment horizontal="center" vertical="center" shrinkToFit="1"/>
    </xf>
    <xf numFmtId="0" fontId="35" fillId="24" borderId="12" xfId="0" applyFont="1" applyFill="1" applyBorder="1" applyAlignment="1">
      <alignment horizontal="center" vertical="center" shrinkToFit="1"/>
    </xf>
    <xf numFmtId="0" fontId="38" fillId="0" borderId="15" xfId="0" applyFont="1" applyFill="1" applyBorder="1" applyAlignment="1">
      <alignment horizontal="center" vertical="center" wrapText="1" shrinkToFit="1"/>
    </xf>
    <xf numFmtId="0" fontId="70" fillId="0" borderId="0" xfId="0" applyFont="1" applyBorder="1" applyAlignment="1">
      <alignment horizontal="center" vertical="center"/>
    </xf>
    <xf numFmtId="178" fontId="60" fillId="0" borderId="15" xfId="0" applyNumberFormat="1" applyFont="1" applyFill="1" applyBorder="1" applyAlignment="1">
      <alignment horizontal="center" vertical="center" shrinkToFit="1"/>
    </xf>
    <xf numFmtId="0" fontId="69" fillId="0" borderId="0" xfId="0" applyFont="1" applyFill="1" applyBorder="1" applyAlignment="1">
      <alignment horizontal="left" vertical="center" shrinkToFit="1"/>
    </xf>
    <xf numFmtId="0" fontId="51" fillId="0" borderId="0" xfId="0" applyFont="1" applyBorder="1" applyAlignment="1">
      <alignment horizontal="left" vertical="center" shrinkToFit="1"/>
    </xf>
    <xf numFmtId="0" fontId="52" fillId="0" borderId="0" xfId="0" applyFont="1" applyBorder="1" applyAlignment="1">
      <alignment horizontal="left" vertical="center" shrinkToFit="1"/>
    </xf>
    <xf numFmtId="0" fontId="34" fillId="24" borderId="22" xfId="0" applyFont="1" applyFill="1" applyBorder="1" applyAlignment="1">
      <alignment horizontal="center" vertical="center" shrinkToFit="1"/>
    </xf>
    <xf numFmtId="0" fontId="34" fillId="24" borderId="24" xfId="0" applyFont="1" applyFill="1" applyBorder="1" applyAlignment="1">
      <alignment horizontal="center" vertical="center" shrinkToFit="1"/>
    </xf>
    <xf numFmtId="0" fontId="34" fillId="24" borderId="13" xfId="0" applyFont="1" applyFill="1" applyBorder="1" applyAlignment="1">
      <alignment horizontal="center" vertical="center" shrinkToFit="1"/>
    </xf>
    <xf numFmtId="0" fontId="34" fillId="24" borderId="18" xfId="0" applyFont="1" applyFill="1" applyBorder="1" applyAlignment="1">
      <alignment horizontal="center" vertical="center" shrinkToFit="1"/>
    </xf>
    <xf numFmtId="0" fontId="19" fillId="24" borderId="13" xfId="0" applyFont="1" applyFill="1" applyBorder="1" applyAlignment="1">
      <alignment horizontal="center" vertical="center" shrinkToFit="1"/>
    </xf>
    <xf numFmtId="0" fontId="19" fillId="24" borderId="18" xfId="0" applyFont="1" applyFill="1" applyBorder="1" applyAlignment="1">
      <alignment horizontal="center" vertical="center" shrinkToFit="1"/>
    </xf>
    <xf numFmtId="0" fontId="36" fillId="24" borderId="13" xfId="0" applyFont="1" applyFill="1" applyBorder="1" applyAlignment="1">
      <alignment horizontal="center" vertical="center" shrinkToFit="1"/>
    </xf>
    <xf numFmtId="0" fontId="35" fillId="24" borderId="13" xfId="0" applyFont="1" applyFill="1" applyBorder="1" applyAlignment="1">
      <alignment horizontal="center" vertical="center" wrapText="1" shrinkToFit="1"/>
    </xf>
    <xf numFmtId="0" fontId="35" fillId="24" borderId="18" xfId="0" applyFont="1" applyFill="1" applyBorder="1" applyAlignment="1">
      <alignment horizontal="center" vertical="center" wrapText="1" shrinkToFit="1"/>
    </xf>
    <xf numFmtId="0" fontId="35" fillId="24" borderId="13" xfId="0" applyFont="1" applyFill="1" applyBorder="1" applyAlignment="1">
      <alignment horizontal="center" vertical="center" wrapText="1"/>
    </xf>
    <xf numFmtId="0" fontId="35" fillId="24" borderId="18" xfId="0" applyFont="1" applyFill="1" applyBorder="1" applyAlignment="1">
      <alignment horizontal="center" vertical="center" wrapText="1"/>
    </xf>
    <xf numFmtId="0" fontId="36" fillId="24" borderId="31" xfId="0" applyFont="1" applyFill="1" applyBorder="1" applyAlignment="1">
      <alignment horizontal="center" vertical="center" wrapText="1" shrinkToFit="1"/>
    </xf>
    <xf numFmtId="0" fontId="36" fillId="24" borderId="30" xfId="0" applyFont="1" applyFill="1" applyBorder="1" applyAlignment="1">
      <alignment horizontal="center" vertical="center" shrinkToFit="1"/>
    </xf>
    <xf numFmtId="178" fontId="55" fillId="0" borderId="0" xfId="0" applyNumberFormat="1" applyFont="1" applyFill="1" applyBorder="1" applyAlignment="1">
      <alignment horizontal="center" vertical="center" shrinkToFit="1"/>
    </xf>
    <xf numFmtId="0" fontId="66" fillId="0" borderId="0" xfId="0" applyFont="1" applyFill="1" applyBorder="1" applyAlignment="1">
      <alignment horizontal="left" vertical="center" shrinkToFit="1"/>
    </xf>
    <xf numFmtId="0" fontId="68" fillId="0" borderId="0" xfId="0" applyFont="1" applyFill="1" applyBorder="1" applyAlignment="1">
      <alignment horizontal="left" vertical="center" shrinkToFit="1"/>
    </xf>
    <xf numFmtId="0" fontId="40" fillId="0" borderId="25" xfId="106" applyFont="1" applyBorder="1" applyAlignment="1">
      <alignment horizontal="center" shrinkToFit="1"/>
    </xf>
    <xf numFmtId="0" fontId="40" fillId="0" borderId="10" xfId="106" applyFont="1" applyBorder="1" applyAlignment="1">
      <alignment horizontal="center" shrinkToFit="1"/>
    </xf>
    <xf numFmtId="0" fontId="42" fillId="0" borderId="25" xfId="106" applyFont="1" applyBorder="1" applyAlignment="1">
      <alignment horizontal="center" shrinkToFit="1"/>
    </xf>
    <xf numFmtId="0" fontId="42" fillId="0" borderId="10" xfId="106" applyFont="1" applyBorder="1" applyAlignment="1">
      <alignment horizontal="center" shrinkToFit="1"/>
    </xf>
    <xf numFmtId="0" fontId="40" fillId="0" borderId="32" xfId="106" applyFont="1" applyBorder="1" applyAlignment="1">
      <alignment horizontal="center" shrinkToFit="1"/>
    </xf>
    <xf numFmtId="0" fontId="40" fillId="0" borderId="33" xfId="106" applyFont="1" applyBorder="1" applyAlignment="1">
      <alignment horizontal="center" shrinkToFit="1"/>
    </xf>
    <xf numFmtId="0" fontId="53" fillId="0" borderId="32" xfId="106" applyFont="1" applyBorder="1" applyAlignment="1">
      <alignment horizontal="center" shrinkToFit="1"/>
    </xf>
    <xf numFmtId="0" fontId="53" fillId="0" borderId="33" xfId="106" applyFont="1" applyBorder="1" applyAlignment="1">
      <alignment horizontal="center" shrinkToFit="1"/>
    </xf>
    <xf numFmtId="0" fontId="43" fillId="0" borderId="25" xfId="106" applyFont="1" applyBorder="1" applyAlignment="1">
      <alignment horizontal="center" shrinkToFit="1"/>
    </xf>
    <xf numFmtId="0" fontId="43" fillId="0" borderId="0" xfId="0" applyFont="1" applyFill="1" applyBorder="1" applyAlignment="1">
      <alignment horizontal="left" vertical="center" shrinkToFit="1"/>
    </xf>
    <xf numFmtId="178" fontId="60" fillId="0" borderId="20" xfId="0" applyNumberFormat="1" applyFont="1" applyFill="1" applyBorder="1" applyAlignment="1">
      <alignment horizontal="center" vertical="center" shrinkToFit="1"/>
    </xf>
    <xf numFmtId="178" fontId="60" fillId="0" borderId="17" xfId="0" applyNumberFormat="1" applyFont="1" applyFill="1" applyBorder="1" applyAlignment="1">
      <alignment horizontal="center" vertical="center" shrinkToFit="1"/>
    </xf>
    <xf numFmtId="178" fontId="60" fillId="0" borderId="19" xfId="0" applyNumberFormat="1" applyFont="1" applyFill="1" applyBorder="1" applyAlignment="1">
      <alignment horizontal="center" vertical="center" shrinkToFit="1"/>
    </xf>
    <xf numFmtId="0" fontId="54" fillId="0" borderId="0" xfId="0" applyFont="1" applyFill="1" applyBorder="1" applyAlignment="1">
      <alignment horizontal="left" vertical="center" shrinkToFit="1"/>
    </xf>
    <xf numFmtId="0" fontId="64" fillId="0" borderId="0" xfId="0" applyFont="1" applyFill="1" applyBorder="1" applyAlignment="1">
      <alignment horizontal="left" vertical="center" shrinkToFit="1"/>
    </xf>
  </cellXfs>
  <cellStyles count="107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4"/>
    <cellStyle name="一般 116" xfId="89"/>
    <cellStyle name="一般 16" xfId="90"/>
    <cellStyle name="一般 19" xfId="91"/>
    <cellStyle name="一般 2" xfId="38"/>
    <cellStyle name="一般 27" xfId="39"/>
    <cellStyle name="一般 3" xfId="40"/>
    <cellStyle name="一般 4" xfId="1"/>
    <cellStyle name="一般 4 2" xfId="105"/>
    <cellStyle name="一般 41" xfId="93"/>
    <cellStyle name="一般 47" xfId="92"/>
    <cellStyle name="一般 57" xfId="96"/>
    <cellStyle name="一般 63" xfId="97"/>
    <cellStyle name="一般 65" xfId="98"/>
    <cellStyle name="一般 66" xfId="99"/>
    <cellStyle name="一般 80" xfId="100"/>
    <cellStyle name="一般 81" xfId="101"/>
    <cellStyle name="一般 88" xfId="94"/>
    <cellStyle name="一般 89" xfId="95"/>
    <cellStyle name="一般 95" xfId="102"/>
    <cellStyle name="一般 96" xfId="103"/>
    <cellStyle name="一般_Sheet1" xfId="41"/>
    <cellStyle name="一般_清江10202-3月菜單_0111-送印" xfId="106"/>
    <cellStyle name="中等 2" xfId="43"/>
    <cellStyle name="中等 3" xfId="42"/>
    <cellStyle name="合計 2" xfId="45"/>
    <cellStyle name="合計 3" xfId="44"/>
    <cellStyle name="好 2" xfId="47"/>
    <cellStyle name="好 3" xfId="46"/>
    <cellStyle name="百分比 2" xfId="48"/>
    <cellStyle name="計算方式 2" xfId="50"/>
    <cellStyle name="計算方式 3" xfId="49"/>
    <cellStyle name="連結的儲存格 2" xfId="52"/>
    <cellStyle name="連結的儲存格 3" xfId="51"/>
    <cellStyle name="備註 2" xfId="54"/>
    <cellStyle name="備註 3" xfId="53"/>
    <cellStyle name="說明文字 2" xfId="56"/>
    <cellStyle name="說明文字 3" xfId="55"/>
    <cellStyle name="輔色1 2" xfId="58"/>
    <cellStyle name="輔色1 3" xfId="57"/>
    <cellStyle name="輔色2 2" xfId="60"/>
    <cellStyle name="輔色2 3" xfId="59"/>
    <cellStyle name="輔色3 2" xfId="62"/>
    <cellStyle name="輔色3 3" xfId="61"/>
    <cellStyle name="輔色4 2" xfId="64"/>
    <cellStyle name="輔色4 3" xfId="63"/>
    <cellStyle name="輔色5 2" xfId="66"/>
    <cellStyle name="輔色5 3" xfId="65"/>
    <cellStyle name="輔色6 2" xfId="68"/>
    <cellStyle name="輔色6 3" xfId="67"/>
    <cellStyle name="標題 1 2" xfId="71"/>
    <cellStyle name="標題 1 3" xfId="70"/>
    <cellStyle name="標題 2 2" xfId="73"/>
    <cellStyle name="標題 2 3" xfId="72"/>
    <cellStyle name="標題 3 2" xfId="75"/>
    <cellStyle name="標題 3 3" xfId="74"/>
    <cellStyle name="標題 4 2" xfId="77"/>
    <cellStyle name="標題 4 3" xfId="76"/>
    <cellStyle name="標題 5" xfId="78"/>
    <cellStyle name="標題 6" xfId="69"/>
    <cellStyle name="輸入 2" xfId="80"/>
    <cellStyle name="輸入 3" xfId="79"/>
    <cellStyle name="輸出 2" xfId="82"/>
    <cellStyle name="輸出 3" xfId="81"/>
    <cellStyle name="檢查儲存格 2" xfId="84"/>
    <cellStyle name="檢查儲存格 3" xfId="83"/>
    <cellStyle name="壞 2" xfId="86"/>
    <cellStyle name="壞 3" xfId="85"/>
    <cellStyle name="警告文字 2" xfId="88"/>
    <cellStyle name="警告文字 3" xfId="87"/>
  </cellStyles>
  <dxfs count="0"/>
  <tableStyles count="0" defaultTableStyle="TableStyleMedium9" defaultPivotStyle="PivotStyleLight16"/>
  <colors>
    <mruColors>
      <color rgb="FFEDEAF2"/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45DDD64-6409-49AD-BE5A-FC0477FA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307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EEE82214-3FEE-4DE5-8A36-FCAB9B6A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6988DA8-3867-43BF-9382-2F1F75D2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6287928-1CE9-4CD6-A89D-4EEE66F890C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489A830-F683-4F85-AB56-EDC83B140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09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3CBD111-F1B9-45C6-A864-204B7DA8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307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99DAA22F-0959-4A74-99EA-EB9294D1A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7323C735-F4F0-4D96-89B0-116DC2E7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C2E4C06-0459-4D7E-9A9E-AB17CA351994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67A7810-B3A8-471E-AF49-A9E72978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09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05C3DF6-FFB2-41FB-BC3A-661F17AF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D9E432E-BA3B-4AAD-A5E9-B5655476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CE90A0CD-C9DB-497E-8D22-1EF0D07C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F9E4395-9A77-47C0-A6D8-E925B385C16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2E86F08-9101-44EE-B027-70A70CDE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3BF27C4-27CE-4DBA-A55E-312B62B27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3831496-3643-48A9-B15C-AEC3F891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3B94591-4577-4A96-B19B-DCFB333F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0F99A97-2FC8-47EF-8EA0-EA220A2763F6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F0123C60-5AD5-4B6F-B07E-20A55BE0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9B19AFB-E758-47C9-AC6C-D03FB02D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6FE6C3EF-CD9B-4883-9A35-BAA0AFD0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E6FCA8A2-E5BE-477A-B43C-38EA9CCC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4F4A94C7-FAEF-404D-9BBB-2B96A6A91A59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E6A0709-3E5E-485C-A489-7BD6DE030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B88467C-D187-402B-A8FB-3A43E6D8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D45FA90-E992-485A-A612-56980335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90ABB8E-A6A8-4AD3-AB7B-FEEFBAC2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5A28BF9-3B08-45DA-BD87-58AF9F8F729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CC02615-8D74-453B-852B-DD472BE67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15" t="s">
        <v>90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87"/>
    </row>
    <row r="19" spans="1:23" s="15" customFormat="1" ht="59.25" customHeight="1">
      <c r="A19" s="90">
        <v>16</v>
      </c>
      <c r="B19" s="91" t="s">
        <v>45</v>
      </c>
      <c r="C19" s="93" t="s">
        <v>48</v>
      </c>
      <c r="D19" s="102" t="s">
        <v>97</v>
      </c>
      <c r="E19" s="103" t="s">
        <v>98</v>
      </c>
      <c r="F19" s="93" t="s">
        <v>52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ref="P19" si="3">IF(H19="水果",1,0)</f>
        <v>1</v>
      </c>
      <c r="Q19" s="48">
        <f t="shared" ref="Q19" si="4">K19*70+L19*75+M19*25+N19*150+O19*45+P19*60</f>
        <v>684</v>
      </c>
      <c r="S19" s="81"/>
      <c r="U19" s="89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87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 t="s">
        <v>61</v>
      </c>
      <c r="J21" s="56"/>
      <c r="K21" s="57">
        <v>4.2</v>
      </c>
      <c r="L21" s="57">
        <v>2.4</v>
      </c>
      <c r="M21" s="57">
        <v>1.2</v>
      </c>
      <c r="N21" s="57">
        <f t="shared" si="0"/>
        <v>0.8</v>
      </c>
      <c r="O21" s="57">
        <v>2.5</v>
      </c>
      <c r="P21" s="57">
        <f t="shared" si="1"/>
        <v>0</v>
      </c>
      <c r="Q21" s="58">
        <f t="shared" si="2"/>
        <v>736.5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96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/>
      <c r="I22" s="17"/>
      <c r="J22" s="17" t="s">
        <v>73</v>
      </c>
      <c r="K22" s="18">
        <v>4.3</v>
      </c>
      <c r="L22" s="18">
        <v>2.1</v>
      </c>
      <c r="M22" s="18">
        <v>2.1</v>
      </c>
      <c r="N22" s="18">
        <f t="shared" si="0"/>
        <v>0</v>
      </c>
      <c r="O22" s="18">
        <v>2.8</v>
      </c>
      <c r="P22" s="18">
        <f t="shared" si="1"/>
        <v>0</v>
      </c>
      <c r="Q22" s="48">
        <f t="shared" si="2"/>
        <v>637</v>
      </c>
      <c r="S22" s="80"/>
    </row>
    <row r="23" spans="1:23" s="15" customFormat="1" ht="59.25" customHeight="1">
      <c r="A23" s="41">
        <v>45343</v>
      </c>
      <c r="B23" s="16" t="s">
        <v>1</v>
      </c>
      <c r="C23" s="96" t="s">
        <v>68</v>
      </c>
      <c r="D23" s="107" t="s">
        <v>67</v>
      </c>
      <c r="E23" s="102" t="s">
        <v>41</v>
      </c>
      <c r="F23" s="94" t="s">
        <v>58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96" t="s">
        <v>59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 t="s">
        <v>60</v>
      </c>
      <c r="I25" s="51"/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</v>
      </c>
      <c r="O25" s="52">
        <v>2.5</v>
      </c>
      <c r="P25" s="52">
        <f t="shared" si="1"/>
        <v>1</v>
      </c>
      <c r="Q25" s="53">
        <f t="shared" si="2"/>
        <v>644.5</v>
      </c>
    </row>
    <row r="26" spans="1:23" s="15" customFormat="1" ht="59.25" customHeight="1">
      <c r="A26" s="55">
        <v>45348</v>
      </c>
      <c r="B26" s="54" t="s">
        <v>4</v>
      </c>
      <c r="C26" s="94" t="s">
        <v>50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/>
      <c r="I26" s="56"/>
      <c r="J26" s="56" t="s">
        <v>74</v>
      </c>
      <c r="K26" s="57">
        <v>4.3</v>
      </c>
      <c r="L26" s="57">
        <v>2.2000000000000002</v>
      </c>
      <c r="M26" s="57">
        <v>1.6</v>
      </c>
      <c r="N26" s="57">
        <f t="shared" si="0"/>
        <v>0</v>
      </c>
      <c r="O26" s="57">
        <v>2.5</v>
      </c>
      <c r="P26" s="57">
        <f t="shared" si="1"/>
        <v>0</v>
      </c>
      <c r="Q26" s="58">
        <f t="shared" si="2"/>
        <v>618.5</v>
      </c>
      <c r="S26" s="59"/>
      <c r="T26" s="87"/>
      <c r="U26" s="87"/>
    </row>
    <row r="27" spans="1:23" s="15" customFormat="1" ht="59.25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 t="s">
        <v>61</v>
      </c>
      <c r="J27" s="17" t="s">
        <v>79</v>
      </c>
      <c r="K27" s="18">
        <v>4.4000000000000004</v>
      </c>
      <c r="L27" s="18">
        <v>2.4</v>
      </c>
      <c r="M27" s="18">
        <v>1.1000000000000001</v>
      </c>
      <c r="N27" s="18">
        <f t="shared" si="0"/>
        <v>0.8</v>
      </c>
      <c r="O27" s="18">
        <v>2.8</v>
      </c>
      <c r="P27" s="18">
        <f t="shared" si="1"/>
        <v>0</v>
      </c>
      <c r="Q27" s="48">
        <f t="shared" si="2"/>
        <v>761.5</v>
      </c>
    </row>
    <row r="28" spans="1:23" s="15" customFormat="1" ht="59.25" customHeight="1">
      <c r="A28" s="76">
        <v>45350</v>
      </c>
      <c r="B28" s="16" t="s">
        <v>35</v>
      </c>
      <c r="C28" s="143" t="s">
        <v>63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 t="s">
        <v>75</v>
      </c>
      <c r="I29" s="17"/>
      <c r="J29" s="17"/>
      <c r="K29" s="18">
        <v>4.5</v>
      </c>
      <c r="L29" s="18">
        <v>2.2000000000000002</v>
      </c>
      <c r="M29" s="18">
        <v>1.6</v>
      </c>
      <c r="N29" s="18">
        <f t="shared" si="0"/>
        <v>0</v>
      </c>
      <c r="O29" s="18">
        <v>2.5</v>
      </c>
      <c r="P29" s="18">
        <f t="shared" si="1"/>
        <v>1</v>
      </c>
      <c r="Q29" s="18">
        <f t="shared" si="2"/>
        <v>692.5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38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7.5" customHeight="1">
      <c r="A35" s="131" t="s">
        <v>82</v>
      </c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8" ht="34.5" customHeight="1">
      <c r="A36" s="114" t="s">
        <v>80</v>
      </c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N3:N4"/>
    <mergeCell ref="J3:J4"/>
    <mergeCell ref="S23:W23"/>
    <mergeCell ref="A35:Q35"/>
    <mergeCell ref="M31:M32"/>
    <mergeCell ref="N31:N32"/>
    <mergeCell ref="E31:E32"/>
    <mergeCell ref="F31:F32"/>
    <mergeCell ref="G31:G32"/>
    <mergeCell ref="J32:K32"/>
    <mergeCell ref="J33:K33"/>
    <mergeCell ref="H31:H32"/>
    <mergeCell ref="C31:C32"/>
    <mergeCell ref="I31:L31"/>
    <mergeCell ref="A34:R34"/>
    <mergeCell ref="C28:G28"/>
    <mergeCell ref="A36:Q36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10" width="7.6328125" style="27" customWidth="1"/>
    <col min="11" max="17" width="5" style="23" customWidth="1"/>
    <col min="18" max="16384" width="9" style="25"/>
  </cols>
  <sheetData>
    <row r="1" spans="1:30" s="3" customFormat="1">
      <c r="A1" s="115" t="s">
        <v>91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 t="s">
        <v>61</v>
      </c>
      <c r="J21" s="56"/>
      <c r="K21" s="57">
        <v>4.2</v>
      </c>
      <c r="L21" s="57">
        <v>2.4</v>
      </c>
      <c r="M21" s="57">
        <v>1.2</v>
      </c>
      <c r="N21" s="57">
        <f t="shared" si="0"/>
        <v>0.8</v>
      </c>
      <c r="O21" s="57">
        <v>2.5</v>
      </c>
      <c r="P21" s="57">
        <f t="shared" si="1"/>
        <v>0</v>
      </c>
      <c r="Q21" s="58">
        <f t="shared" si="2"/>
        <v>736.5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/>
      <c r="I22" s="17"/>
      <c r="J22" s="17" t="s">
        <v>73</v>
      </c>
      <c r="K22" s="18">
        <v>4.3</v>
      </c>
      <c r="L22" s="18">
        <v>2.1</v>
      </c>
      <c r="M22" s="18">
        <v>2.1</v>
      </c>
      <c r="N22" s="18">
        <f t="shared" si="0"/>
        <v>0</v>
      </c>
      <c r="O22" s="18">
        <v>2.8</v>
      </c>
      <c r="P22" s="18">
        <f t="shared" si="1"/>
        <v>0</v>
      </c>
      <c r="Q22" s="48">
        <f t="shared" si="2"/>
        <v>637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 t="s">
        <v>60</v>
      </c>
      <c r="I25" s="51"/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</v>
      </c>
      <c r="O25" s="52">
        <v>2.5</v>
      </c>
      <c r="P25" s="52">
        <f t="shared" si="1"/>
        <v>1</v>
      </c>
      <c r="Q25" s="53">
        <f t="shared" si="2"/>
        <v>644.5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/>
      <c r="I26" s="56"/>
      <c r="J26" s="56" t="s">
        <v>74</v>
      </c>
      <c r="K26" s="57">
        <v>4.3</v>
      </c>
      <c r="L26" s="57">
        <v>2.2000000000000002</v>
      </c>
      <c r="M26" s="57">
        <v>1.6</v>
      </c>
      <c r="N26" s="57">
        <f t="shared" si="0"/>
        <v>0</v>
      </c>
      <c r="O26" s="57">
        <v>2.5</v>
      </c>
      <c r="P26" s="57">
        <f t="shared" si="1"/>
        <v>0</v>
      </c>
      <c r="Q26" s="58">
        <f t="shared" si="2"/>
        <v>618.5</v>
      </c>
      <c r="S26" s="59"/>
      <c r="T26" s="100"/>
      <c r="U26" s="100"/>
    </row>
    <row r="27" spans="1:23" s="15" customFormat="1" ht="59.25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 t="s">
        <v>61</v>
      </c>
      <c r="J27" s="17" t="s">
        <v>78</v>
      </c>
      <c r="K27" s="18">
        <v>4.4000000000000004</v>
      </c>
      <c r="L27" s="18">
        <v>2.4</v>
      </c>
      <c r="M27" s="18">
        <v>1.1000000000000001</v>
      </c>
      <c r="N27" s="18">
        <f t="shared" si="0"/>
        <v>0.8</v>
      </c>
      <c r="O27" s="18">
        <v>2.8</v>
      </c>
      <c r="P27" s="18">
        <f t="shared" si="1"/>
        <v>0</v>
      </c>
      <c r="Q27" s="48">
        <f t="shared" si="2"/>
        <v>761.5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 t="s">
        <v>75</v>
      </c>
      <c r="I29" s="17"/>
      <c r="J29" s="17"/>
      <c r="K29" s="18">
        <v>4.5</v>
      </c>
      <c r="L29" s="18">
        <v>2.2000000000000002</v>
      </c>
      <c r="M29" s="18">
        <v>1.6</v>
      </c>
      <c r="N29" s="18">
        <f t="shared" si="0"/>
        <v>0</v>
      </c>
      <c r="O29" s="18">
        <v>2.5</v>
      </c>
      <c r="P29" s="18">
        <f t="shared" si="1"/>
        <v>1</v>
      </c>
      <c r="Q29" s="18">
        <f t="shared" si="2"/>
        <v>692.5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0" customHeight="1">
      <c r="A35" s="146" t="s">
        <v>81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</row>
    <row r="36" spans="1:18" ht="30" customHeight="1">
      <c r="A36" s="131" t="s">
        <v>80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tabSelected="1"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9" width="7.6328125" style="27" customWidth="1"/>
    <col min="10" max="10" width="9.7265625" style="27" customWidth="1"/>
    <col min="11" max="17" width="5" style="23" customWidth="1"/>
    <col min="18" max="16384" width="9" style="25"/>
  </cols>
  <sheetData>
    <row r="1" spans="1:30" s="3" customFormat="1">
      <c r="A1" s="115" t="s">
        <v>92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/>
      <c r="J21" s="56" t="s">
        <v>40</v>
      </c>
      <c r="K21" s="57">
        <v>4.2</v>
      </c>
      <c r="L21" s="57">
        <v>2.4</v>
      </c>
      <c r="M21" s="57">
        <v>1.2</v>
      </c>
      <c r="N21" s="57">
        <f t="shared" si="0"/>
        <v>0</v>
      </c>
      <c r="O21" s="57">
        <v>2.5</v>
      </c>
      <c r="P21" s="57">
        <f t="shared" si="1"/>
        <v>0</v>
      </c>
      <c r="Q21" s="58">
        <f t="shared" si="2"/>
        <v>616.5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 t="s">
        <v>60</v>
      </c>
      <c r="I22" s="17"/>
      <c r="J22" s="17"/>
      <c r="K22" s="18">
        <v>4.3</v>
      </c>
      <c r="L22" s="18">
        <v>2.1</v>
      </c>
      <c r="M22" s="18">
        <v>2.1</v>
      </c>
      <c r="N22" s="18">
        <f t="shared" si="0"/>
        <v>0</v>
      </c>
      <c r="O22" s="18">
        <v>2.8</v>
      </c>
      <c r="P22" s="18">
        <f t="shared" si="1"/>
        <v>1</v>
      </c>
      <c r="Q22" s="48">
        <f t="shared" si="2"/>
        <v>697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/>
      <c r="I24" s="17" t="s">
        <v>61</v>
      </c>
      <c r="J24" s="17"/>
      <c r="K24" s="18">
        <v>4</v>
      </c>
      <c r="L24" s="18">
        <v>2.4</v>
      </c>
      <c r="M24" s="18">
        <v>1.4</v>
      </c>
      <c r="N24" s="18">
        <f t="shared" si="0"/>
        <v>0.8</v>
      </c>
      <c r="O24" s="18">
        <v>2.5</v>
      </c>
      <c r="P24" s="18">
        <f t="shared" si="1"/>
        <v>0</v>
      </c>
      <c r="Q24" s="48">
        <f t="shared" si="2"/>
        <v>727.5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 t="s">
        <v>60</v>
      </c>
      <c r="I25" s="51"/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</v>
      </c>
      <c r="O25" s="52">
        <v>2.5</v>
      </c>
      <c r="P25" s="52">
        <f t="shared" si="1"/>
        <v>1</v>
      </c>
      <c r="Q25" s="53">
        <f t="shared" si="2"/>
        <v>644.5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 t="s">
        <v>60</v>
      </c>
      <c r="I26" s="56"/>
      <c r="J26" s="56"/>
      <c r="K26" s="57">
        <v>4.3</v>
      </c>
      <c r="L26" s="57">
        <v>2.2000000000000002</v>
      </c>
      <c r="M26" s="57">
        <v>1.6</v>
      </c>
      <c r="N26" s="57">
        <f t="shared" si="0"/>
        <v>0</v>
      </c>
      <c r="O26" s="57">
        <v>2.5</v>
      </c>
      <c r="P26" s="57">
        <f t="shared" si="1"/>
        <v>1</v>
      </c>
      <c r="Q26" s="58">
        <f t="shared" si="2"/>
        <v>678.5</v>
      </c>
      <c r="S26" s="59"/>
      <c r="T26" s="100"/>
      <c r="U26" s="100"/>
    </row>
    <row r="27" spans="1:23" s="15" customFormat="1" ht="60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/>
      <c r="J27" s="111" t="s">
        <v>77</v>
      </c>
      <c r="K27" s="18">
        <v>4.4000000000000004</v>
      </c>
      <c r="L27" s="18">
        <v>2.4</v>
      </c>
      <c r="M27" s="18">
        <v>1.1000000000000001</v>
      </c>
      <c r="N27" s="18">
        <f t="shared" si="0"/>
        <v>0</v>
      </c>
      <c r="O27" s="18">
        <v>2.8</v>
      </c>
      <c r="P27" s="18">
        <f t="shared" si="1"/>
        <v>0</v>
      </c>
      <c r="Q27" s="48">
        <f t="shared" si="2"/>
        <v>641.5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 t="s">
        <v>75</v>
      </c>
      <c r="I29" s="17"/>
      <c r="J29" s="17"/>
      <c r="K29" s="18">
        <v>4.5</v>
      </c>
      <c r="L29" s="18">
        <v>2.2000000000000002</v>
      </c>
      <c r="M29" s="18">
        <v>1.6</v>
      </c>
      <c r="N29" s="18">
        <f t="shared" si="0"/>
        <v>0</v>
      </c>
      <c r="O29" s="18">
        <v>2.5</v>
      </c>
      <c r="P29" s="18">
        <f t="shared" si="1"/>
        <v>1</v>
      </c>
      <c r="Q29" s="18">
        <f t="shared" si="2"/>
        <v>692.5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3.75" customHeight="1">
      <c r="A35" s="146" t="s">
        <v>81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</row>
    <row r="36" spans="1:18" ht="33.75" customHeight="1">
      <c r="A36" s="131" t="s">
        <v>80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</row>
    <row r="37" spans="1:18" s="27" customFormat="1"/>
    <row r="38" spans="1:18" s="27" customFormat="1">
      <c r="C38" s="23"/>
    </row>
    <row r="39" spans="1:18" s="27" customFormat="1">
      <c r="C39" s="23"/>
      <c r="E39" s="26"/>
      <c r="F39" s="24"/>
      <c r="G39" s="24"/>
      <c r="H39" s="24"/>
      <c r="I39" s="30"/>
      <c r="J39" s="30"/>
    </row>
    <row r="40" spans="1:18" s="27" customFormat="1">
      <c r="C40" s="23"/>
      <c r="D40" s="23"/>
      <c r="E40" s="26"/>
      <c r="F40" s="24"/>
      <c r="G40" s="24"/>
      <c r="H40" s="24"/>
      <c r="I40" s="30"/>
      <c r="J40" s="30"/>
    </row>
    <row r="41" spans="1:18" s="27" customFormat="1">
      <c r="C41" s="23"/>
      <c r="D41" s="23"/>
      <c r="E41" s="23"/>
      <c r="F41" s="23"/>
      <c r="G41" s="23"/>
      <c r="H41" s="23"/>
      <c r="I41" s="23"/>
      <c r="J41" s="23"/>
      <c r="K41" s="26"/>
      <c r="L41" s="24"/>
      <c r="M41" s="24"/>
      <c r="N41" s="24"/>
      <c r="O41" s="30"/>
    </row>
    <row r="42" spans="1:18" s="27" customFormat="1">
      <c r="C42" s="23"/>
      <c r="D42" s="23"/>
      <c r="E42" s="23"/>
      <c r="F42" s="23"/>
      <c r="G42" s="23"/>
      <c r="H42" s="23"/>
      <c r="I42" s="23"/>
      <c r="J42" s="23"/>
      <c r="K42" s="26"/>
      <c r="L42" s="24"/>
      <c r="M42" s="24"/>
      <c r="N42" s="24"/>
      <c r="O42" s="30"/>
    </row>
    <row r="43" spans="1:18" s="27" customFormat="1">
      <c r="F43" s="31"/>
      <c r="K43" s="23"/>
      <c r="L43" s="23"/>
      <c r="M43" s="23"/>
      <c r="N43" s="23"/>
      <c r="O43" s="23"/>
      <c r="P43" s="23"/>
      <c r="Q43" s="23"/>
    </row>
    <row r="44" spans="1:18" s="27" customFormat="1">
      <c r="F44" s="7"/>
      <c r="K44" s="23"/>
      <c r="L44" s="23"/>
      <c r="M44" s="23"/>
      <c r="N44" s="23"/>
      <c r="O44" s="23"/>
      <c r="P44" s="23"/>
      <c r="Q44" s="23"/>
    </row>
    <row r="53" spans="3:17" ht="21.5">
      <c r="C53" s="32"/>
      <c r="D53" s="32"/>
      <c r="E53" s="32"/>
      <c r="F53" s="33"/>
      <c r="G53" s="34"/>
      <c r="H53" s="35"/>
      <c r="I53" s="35"/>
      <c r="J53" s="35"/>
      <c r="K53" s="36"/>
      <c r="L53" s="36"/>
      <c r="M53" s="36"/>
      <c r="N53" s="36"/>
      <c r="O53" s="36"/>
      <c r="P53" s="36"/>
      <c r="Q53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9" width="7.6328125" style="27" customWidth="1"/>
    <col min="10" max="10" width="9.7265625" style="27" customWidth="1"/>
    <col min="11" max="17" width="5" style="23" customWidth="1"/>
    <col min="18" max="16384" width="9" style="25"/>
  </cols>
  <sheetData>
    <row r="1" spans="1:30" s="3" customFormat="1">
      <c r="A1" s="115" t="s">
        <v>93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/>
      <c r="J21" s="56" t="s">
        <v>40</v>
      </c>
      <c r="K21" s="57">
        <v>4.2</v>
      </c>
      <c r="L21" s="57">
        <v>2.4</v>
      </c>
      <c r="M21" s="57">
        <v>1.2</v>
      </c>
      <c r="N21" s="57">
        <f t="shared" si="0"/>
        <v>0</v>
      </c>
      <c r="O21" s="57">
        <v>2.5</v>
      </c>
      <c r="P21" s="57">
        <f t="shared" si="1"/>
        <v>0</v>
      </c>
      <c r="Q21" s="58">
        <f t="shared" si="2"/>
        <v>616.5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/>
      <c r="I22" s="17" t="s">
        <v>61</v>
      </c>
      <c r="J22" s="17"/>
      <c r="K22" s="18">
        <v>4.3</v>
      </c>
      <c r="L22" s="18">
        <v>2.1</v>
      </c>
      <c r="M22" s="18">
        <v>2.1</v>
      </c>
      <c r="N22" s="18">
        <f t="shared" si="0"/>
        <v>0.8</v>
      </c>
      <c r="O22" s="18">
        <v>2.8</v>
      </c>
      <c r="P22" s="18">
        <f t="shared" si="1"/>
        <v>0</v>
      </c>
      <c r="Q22" s="48">
        <f t="shared" si="2"/>
        <v>757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 t="s">
        <v>60</v>
      </c>
      <c r="I25" s="51"/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</v>
      </c>
      <c r="O25" s="52">
        <v>2.5</v>
      </c>
      <c r="P25" s="52">
        <f t="shared" si="1"/>
        <v>1</v>
      </c>
      <c r="Q25" s="53">
        <f t="shared" si="2"/>
        <v>644.5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 t="s">
        <v>60</v>
      </c>
      <c r="I26" s="56"/>
      <c r="J26" s="56"/>
      <c r="K26" s="57">
        <v>4.3</v>
      </c>
      <c r="L26" s="57">
        <v>2.2000000000000002</v>
      </c>
      <c r="M26" s="57">
        <v>1.6</v>
      </c>
      <c r="N26" s="57">
        <f t="shared" si="0"/>
        <v>0</v>
      </c>
      <c r="O26" s="57">
        <v>2.5</v>
      </c>
      <c r="P26" s="57">
        <f t="shared" si="1"/>
        <v>1</v>
      </c>
      <c r="Q26" s="58">
        <f t="shared" si="2"/>
        <v>678.5</v>
      </c>
      <c r="S26" s="59"/>
      <c r="T26" s="100"/>
      <c r="U26" s="100"/>
    </row>
    <row r="27" spans="1:23" s="15" customFormat="1" ht="60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/>
      <c r="J27" s="111" t="s">
        <v>77</v>
      </c>
      <c r="K27" s="18">
        <v>4.4000000000000004</v>
      </c>
      <c r="L27" s="18">
        <v>2.4</v>
      </c>
      <c r="M27" s="18">
        <v>1.1000000000000001</v>
      </c>
      <c r="N27" s="18">
        <f t="shared" si="0"/>
        <v>0</v>
      </c>
      <c r="O27" s="18">
        <v>2.8</v>
      </c>
      <c r="P27" s="18">
        <f t="shared" si="1"/>
        <v>0</v>
      </c>
      <c r="Q27" s="48">
        <f t="shared" si="2"/>
        <v>641.5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/>
      <c r="I29" s="17" t="s">
        <v>61</v>
      </c>
      <c r="J29" s="17"/>
      <c r="K29" s="18">
        <v>4.5</v>
      </c>
      <c r="L29" s="18">
        <v>2.2000000000000002</v>
      </c>
      <c r="M29" s="18">
        <v>1.6</v>
      </c>
      <c r="N29" s="18">
        <f t="shared" si="0"/>
        <v>0.8</v>
      </c>
      <c r="O29" s="18">
        <v>2.5</v>
      </c>
      <c r="P29" s="18">
        <f t="shared" si="1"/>
        <v>0</v>
      </c>
      <c r="Q29" s="18">
        <f t="shared" si="2"/>
        <v>752.5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s="112" customFormat="1" ht="29.25" customHeight="1">
      <c r="A35" s="131" t="s">
        <v>82</v>
      </c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8" s="112" customFormat="1" ht="29.25" customHeight="1">
      <c r="A36" s="114" t="s">
        <v>80</v>
      </c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9" width="7.6328125" style="27" customWidth="1"/>
    <col min="10" max="10" width="9.7265625" style="27" customWidth="1"/>
    <col min="11" max="17" width="5" style="23" customWidth="1"/>
    <col min="18" max="16384" width="9" style="25"/>
  </cols>
  <sheetData>
    <row r="1" spans="1:30" s="3" customFormat="1">
      <c r="A1" s="115" t="s">
        <v>94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/>
      <c r="J21" s="56" t="s">
        <v>40</v>
      </c>
      <c r="K21" s="57">
        <v>4.2</v>
      </c>
      <c r="L21" s="57">
        <v>2.4</v>
      </c>
      <c r="M21" s="57">
        <v>1.2</v>
      </c>
      <c r="N21" s="57">
        <f t="shared" si="0"/>
        <v>0</v>
      </c>
      <c r="O21" s="57">
        <v>2.5</v>
      </c>
      <c r="P21" s="57">
        <f t="shared" si="1"/>
        <v>0</v>
      </c>
      <c r="Q21" s="58">
        <f t="shared" si="2"/>
        <v>616.5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/>
      <c r="I22" s="17" t="s">
        <v>61</v>
      </c>
      <c r="J22" s="17"/>
      <c r="K22" s="18">
        <v>4.3</v>
      </c>
      <c r="L22" s="18">
        <v>2.1</v>
      </c>
      <c r="M22" s="18">
        <v>2.1</v>
      </c>
      <c r="N22" s="18">
        <f t="shared" si="0"/>
        <v>0.8</v>
      </c>
      <c r="O22" s="18">
        <v>2.8</v>
      </c>
      <c r="P22" s="18">
        <f t="shared" si="1"/>
        <v>0</v>
      </c>
      <c r="Q22" s="48">
        <f t="shared" si="2"/>
        <v>757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 t="s">
        <v>60</v>
      </c>
      <c r="I25" s="51"/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</v>
      </c>
      <c r="O25" s="52">
        <v>2.5</v>
      </c>
      <c r="P25" s="52">
        <f t="shared" si="1"/>
        <v>1</v>
      </c>
      <c r="Q25" s="53">
        <f t="shared" si="2"/>
        <v>644.5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 t="s">
        <v>60</v>
      </c>
      <c r="I26" s="56"/>
      <c r="J26" s="56"/>
      <c r="K26" s="57">
        <v>4.3</v>
      </c>
      <c r="L26" s="57">
        <v>2.2000000000000002</v>
      </c>
      <c r="M26" s="57">
        <v>1.6</v>
      </c>
      <c r="N26" s="57">
        <f t="shared" si="0"/>
        <v>0</v>
      </c>
      <c r="O26" s="57">
        <v>2.5</v>
      </c>
      <c r="P26" s="57">
        <f t="shared" si="1"/>
        <v>1</v>
      </c>
      <c r="Q26" s="58">
        <f t="shared" si="2"/>
        <v>678.5</v>
      </c>
      <c r="S26" s="59"/>
      <c r="T26" s="100"/>
      <c r="U26" s="100"/>
    </row>
    <row r="27" spans="1:23" s="15" customFormat="1" ht="60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 t="s">
        <v>60</v>
      </c>
      <c r="I27" s="17"/>
      <c r="J27" s="111"/>
      <c r="K27" s="18">
        <v>4.4000000000000004</v>
      </c>
      <c r="L27" s="18">
        <v>2.4</v>
      </c>
      <c r="M27" s="18">
        <v>1.1000000000000001</v>
      </c>
      <c r="N27" s="18">
        <f t="shared" si="0"/>
        <v>0</v>
      </c>
      <c r="O27" s="18">
        <v>2.8</v>
      </c>
      <c r="P27" s="18">
        <f t="shared" si="1"/>
        <v>1</v>
      </c>
      <c r="Q27" s="48">
        <f t="shared" si="2"/>
        <v>701.5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/>
      <c r="I29" s="17" t="s">
        <v>61</v>
      </c>
      <c r="J29" s="17"/>
      <c r="K29" s="18">
        <v>4.5</v>
      </c>
      <c r="L29" s="18">
        <v>2.2000000000000002</v>
      </c>
      <c r="M29" s="18">
        <v>1.6</v>
      </c>
      <c r="N29" s="18">
        <f t="shared" si="0"/>
        <v>0.8</v>
      </c>
      <c r="O29" s="18">
        <v>2.5</v>
      </c>
      <c r="P29" s="18">
        <f t="shared" si="1"/>
        <v>0</v>
      </c>
      <c r="Q29" s="18">
        <f t="shared" si="2"/>
        <v>752.5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7.5" customHeight="1">
      <c r="A35" s="146" t="s">
        <v>81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</row>
    <row r="36" spans="1:18" ht="31.5" customHeight="1">
      <c r="A36" s="131" t="s">
        <v>80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9" width="7.6328125" style="27" customWidth="1"/>
    <col min="10" max="10" width="9.7265625" style="27" customWidth="1"/>
    <col min="11" max="17" width="5" style="23" customWidth="1"/>
    <col min="18" max="16384" width="9" style="25"/>
  </cols>
  <sheetData>
    <row r="1" spans="1:30" s="3" customFormat="1">
      <c r="A1" s="115" t="s">
        <v>95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/>
      <c r="J21" s="56" t="s">
        <v>40</v>
      </c>
      <c r="K21" s="57">
        <v>4.2</v>
      </c>
      <c r="L21" s="57">
        <v>2.4</v>
      </c>
      <c r="M21" s="57">
        <v>1.2</v>
      </c>
      <c r="N21" s="57">
        <f t="shared" si="0"/>
        <v>0</v>
      </c>
      <c r="O21" s="57">
        <v>2.5</v>
      </c>
      <c r="P21" s="57">
        <f t="shared" si="1"/>
        <v>0</v>
      </c>
      <c r="Q21" s="58">
        <f t="shared" si="2"/>
        <v>616.5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 t="s">
        <v>60</v>
      </c>
      <c r="I22" s="17"/>
      <c r="J22" s="17"/>
      <c r="K22" s="18">
        <v>4.3</v>
      </c>
      <c r="L22" s="18">
        <v>2.1</v>
      </c>
      <c r="M22" s="18">
        <v>2.1</v>
      </c>
      <c r="N22" s="18">
        <f t="shared" si="0"/>
        <v>0</v>
      </c>
      <c r="O22" s="18">
        <v>2.8</v>
      </c>
      <c r="P22" s="18">
        <f t="shared" si="1"/>
        <v>1</v>
      </c>
      <c r="Q22" s="48">
        <f t="shared" si="2"/>
        <v>697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/>
      <c r="I25" s="51" t="s">
        <v>61</v>
      </c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0.8</v>
      </c>
      <c r="O25" s="52">
        <v>2.5</v>
      </c>
      <c r="P25" s="52">
        <f t="shared" si="1"/>
        <v>0</v>
      </c>
      <c r="Q25" s="53">
        <f t="shared" si="2"/>
        <v>704.5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/>
      <c r="I26" s="56" t="s">
        <v>61</v>
      </c>
      <c r="J26" s="56"/>
      <c r="K26" s="57">
        <v>4.3</v>
      </c>
      <c r="L26" s="57">
        <v>2.2000000000000002</v>
      </c>
      <c r="M26" s="57">
        <v>1.6</v>
      </c>
      <c r="N26" s="57">
        <f t="shared" si="0"/>
        <v>0.8</v>
      </c>
      <c r="O26" s="57">
        <v>2.5</v>
      </c>
      <c r="P26" s="57">
        <f t="shared" si="1"/>
        <v>0</v>
      </c>
      <c r="Q26" s="58">
        <f t="shared" si="2"/>
        <v>738.5</v>
      </c>
      <c r="S26" s="59"/>
      <c r="T26" s="100"/>
      <c r="U26" s="100"/>
    </row>
    <row r="27" spans="1:23" s="15" customFormat="1" ht="60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/>
      <c r="J27" s="111" t="s">
        <v>76</v>
      </c>
      <c r="K27" s="18">
        <v>4.4000000000000004</v>
      </c>
      <c r="L27" s="18">
        <v>2.4</v>
      </c>
      <c r="M27" s="18">
        <v>1.1000000000000001</v>
      </c>
      <c r="N27" s="18">
        <f t="shared" si="0"/>
        <v>0</v>
      </c>
      <c r="O27" s="18">
        <v>2.8</v>
      </c>
      <c r="P27" s="18">
        <f t="shared" si="1"/>
        <v>0</v>
      </c>
      <c r="Q27" s="48">
        <f t="shared" si="2"/>
        <v>641.5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 t="s">
        <v>60</v>
      </c>
      <c r="I29" s="17"/>
      <c r="J29" s="17"/>
      <c r="K29" s="18">
        <v>4.5</v>
      </c>
      <c r="L29" s="18">
        <v>2.2000000000000002</v>
      </c>
      <c r="M29" s="18">
        <v>1.6</v>
      </c>
      <c r="N29" s="18">
        <f t="shared" si="0"/>
        <v>0</v>
      </c>
      <c r="O29" s="18">
        <v>2.5</v>
      </c>
      <c r="P29" s="18">
        <f t="shared" si="1"/>
        <v>1</v>
      </c>
      <c r="Q29" s="18">
        <f t="shared" si="2"/>
        <v>692.5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7.5" customHeight="1">
      <c r="A35" s="146" t="s">
        <v>81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</row>
    <row r="36" spans="1:18" ht="36.75" customHeight="1">
      <c r="A36" s="131" t="s">
        <v>80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7" customWidth="1"/>
    <col min="2" max="2" width="3" style="27" customWidth="1"/>
    <col min="3" max="4" width="40.36328125" style="27" customWidth="1"/>
    <col min="5" max="5" width="38.90625" style="27" customWidth="1"/>
    <col min="6" max="7" width="26" style="27" customWidth="1"/>
    <col min="8" max="9" width="7.6328125" style="27" customWidth="1"/>
    <col min="10" max="10" width="9.7265625" style="27" customWidth="1"/>
    <col min="11" max="17" width="5" style="23" customWidth="1"/>
    <col min="18" max="16384" width="9" style="25"/>
  </cols>
  <sheetData>
    <row r="1" spans="1:30" s="3" customFormat="1">
      <c r="A1" s="115" t="s">
        <v>96</v>
      </c>
      <c r="B1" s="116"/>
      <c r="C1" s="116"/>
      <c r="D1" s="116"/>
      <c r="E1" s="116"/>
      <c r="F1" s="116"/>
      <c r="G1" s="116"/>
      <c r="H1" s="116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17" t="s">
        <v>6</v>
      </c>
      <c r="B3" s="119" t="s">
        <v>7</v>
      </c>
      <c r="C3" s="121" t="s">
        <v>8</v>
      </c>
      <c r="D3" s="121" t="s">
        <v>9</v>
      </c>
      <c r="E3" s="121" t="s">
        <v>10</v>
      </c>
      <c r="F3" s="121" t="s">
        <v>11</v>
      </c>
      <c r="G3" s="123" t="s">
        <v>12</v>
      </c>
      <c r="H3" s="123" t="s">
        <v>13</v>
      </c>
      <c r="I3" s="123" t="s">
        <v>71</v>
      </c>
      <c r="J3" s="128" t="s">
        <v>72</v>
      </c>
      <c r="K3" s="126" t="s">
        <v>38</v>
      </c>
      <c r="L3" s="124" t="s">
        <v>39</v>
      </c>
      <c r="M3" s="124" t="s">
        <v>14</v>
      </c>
      <c r="N3" s="124" t="s">
        <v>15</v>
      </c>
      <c r="O3" s="124" t="s">
        <v>16</v>
      </c>
      <c r="P3" s="124" t="s">
        <v>17</v>
      </c>
      <c r="Q3" s="109" t="s">
        <v>18</v>
      </c>
    </row>
    <row r="4" spans="1:30" s="11" customFormat="1" ht="95.25" customHeight="1" thickBot="1">
      <c r="A4" s="118"/>
      <c r="B4" s="120"/>
      <c r="C4" s="122"/>
      <c r="D4" s="122"/>
      <c r="E4" s="122"/>
      <c r="F4" s="122"/>
      <c r="G4" s="122"/>
      <c r="H4" s="122"/>
      <c r="I4" s="122"/>
      <c r="J4" s="129"/>
      <c r="K4" s="127"/>
      <c r="L4" s="125"/>
      <c r="M4" s="125"/>
      <c r="N4" s="125"/>
      <c r="O4" s="125"/>
      <c r="P4" s="125"/>
      <c r="Q4" s="110" t="s">
        <v>19</v>
      </c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15" customFormat="1" ht="57.75" hidden="1" customHeight="1">
      <c r="A5" s="42">
        <v>45320</v>
      </c>
      <c r="B5" s="12" t="s">
        <v>33</v>
      </c>
      <c r="C5" s="64"/>
      <c r="D5" s="65"/>
      <c r="E5" s="64"/>
      <c r="F5" s="66"/>
      <c r="G5" s="67"/>
      <c r="H5" s="13"/>
      <c r="I5" s="13"/>
      <c r="J5" s="13"/>
      <c r="K5" s="14" t="e">
        <f>#REF!</f>
        <v>#REF!</v>
      </c>
      <c r="L5" s="14" t="e">
        <f>#REF!+IF(J5="豆漿",0.5,0)</f>
        <v>#REF!</v>
      </c>
      <c r="M5" s="14" t="e">
        <f>#REF!</f>
        <v>#REF!</v>
      </c>
      <c r="N5" s="14">
        <f>IF(I5="鮮奶",0.8,0)</f>
        <v>0</v>
      </c>
      <c r="O5" s="14" t="e">
        <f>#REF!</f>
        <v>#REF!</v>
      </c>
      <c r="P5" s="14">
        <f>IF(H5="水果",1,0)</f>
        <v>0</v>
      </c>
      <c r="Q5" s="47" t="e">
        <f>K5*70+L5*75+M5*25+N5*150+O5*45+P5*60</f>
        <v>#REF!</v>
      </c>
    </row>
    <row r="6" spans="1:30" s="15" customFormat="1" ht="59.25" hidden="1" customHeight="1">
      <c r="A6" s="41">
        <f>A5+1</f>
        <v>45321</v>
      </c>
      <c r="B6" s="16" t="s">
        <v>34</v>
      </c>
      <c r="C6" s="68"/>
      <c r="D6" s="64"/>
      <c r="E6" s="69"/>
      <c r="F6" s="70"/>
      <c r="G6" s="67"/>
      <c r="H6" s="17"/>
      <c r="I6" s="17"/>
      <c r="J6" s="17"/>
      <c r="K6" s="18" t="e">
        <f>#REF!</f>
        <v>#REF!</v>
      </c>
      <c r="L6" s="18" t="e">
        <f>#REF!+IF(J6="豆漿",0.5,0)</f>
        <v>#REF!</v>
      </c>
      <c r="M6" s="18" t="e">
        <f>#REF!</f>
        <v>#REF!</v>
      </c>
      <c r="N6" s="18">
        <f t="shared" ref="N6:N30" si="0">IF(I6="鮮奶",0.8,0)</f>
        <v>0</v>
      </c>
      <c r="O6" s="18" t="e">
        <f>#REF!</f>
        <v>#REF!</v>
      </c>
      <c r="P6" s="18">
        <f t="shared" ref="P6:P30" si="1">IF(H6="水果",1,0)</f>
        <v>0</v>
      </c>
      <c r="Q6" s="48" t="e">
        <f t="shared" ref="Q6:Q30" si="2">K6*70+L6*75+M6*25+N6*150+O6*45+P6*60</f>
        <v>#REF!</v>
      </c>
    </row>
    <row r="7" spans="1:30" s="15" customFormat="1" ht="59.25" hidden="1" customHeight="1">
      <c r="A7" s="41">
        <f>A6+1</f>
        <v>45322</v>
      </c>
      <c r="B7" s="16" t="s">
        <v>35</v>
      </c>
      <c r="C7" s="68"/>
      <c r="D7" s="64"/>
      <c r="E7" s="73"/>
      <c r="F7" s="70"/>
      <c r="G7" s="64"/>
      <c r="H7" s="17"/>
      <c r="I7" s="17"/>
      <c r="J7" s="17"/>
      <c r="K7" s="18" t="e">
        <f>#REF!</f>
        <v>#REF!</v>
      </c>
      <c r="L7" s="18" t="e">
        <f>#REF!+IF(J7="豆漿",0.5,0)</f>
        <v>#REF!</v>
      </c>
      <c r="M7" s="18" t="e">
        <f>#REF!</f>
        <v>#REF!</v>
      </c>
      <c r="N7" s="18">
        <f t="shared" si="0"/>
        <v>0</v>
      </c>
      <c r="O7" s="18" t="e">
        <f>#REF!</f>
        <v>#REF!</v>
      </c>
      <c r="P7" s="18">
        <f t="shared" si="1"/>
        <v>0</v>
      </c>
      <c r="Q7" s="48" t="e">
        <f t="shared" si="2"/>
        <v>#REF!</v>
      </c>
    </row>
    <row r="8" spans="1:30" s="15" customFormat="1" ht="59.25" hidden="1" customHeight="1">
      <c r="A8" s="41">
        <f>A7+1</f>
        <v>45323</v>
      </c>
      <c r="B8" s="16" t="s">
        <v>2</v>
      </c>
      <c r="C8" s="68"/>
      <c r="D8" s="64"/>
      <c r="E8" s="64"/>
      <c r="F8" s="64"/>
      <c r="G8" s="67"/>
      <c r="H8" s="17"/>
      <c r="I8" s="17"/>
      <c r="J8" s="17"/>
      <c r="K8" s="18" t="e">
        <f>#REF!</f>
        <v>#REF!</v>
      </c>
      <c r="L8" s="18" t="e">
        <f>#REF!+IF(J8="豆漿",0.5,0)</f>
        <v>#REF!</v>
      </c>
      <c r="M8" s="18" t="e">
        <f>#REF!</f>
        <v>#REF!</v>
      </c>
      <c r="N8" s="18">
        <f t="shared" si="0"/>
        <v>0</v>
      </c>
      <c r="O8" s="18" t="e">
        <f>#REF!</f>
        <v>#REF!</v>
      </c>
      <c r="P8" s="18">
        <f t="shared" si="1"/>
        <v>0</v>
      </c>
      <c r="Q8" s="48" t="e">
        <f t="shared" si="2"/>
        <v>#REF!</v>
      </c>
    </row>
    <row r="9" spans="1:30" s="20" customFormat="1" ht="59.25" hidden="1" customHeight="1" thickBot="1">
      <c r="A9" s="49">
        <f>A8+1</f>
        <v>45324</v>
      </c>
      <c r="B9" s="19" t="s">
        <v>3</v>
      </c>
      <c r="C9" s="71"/>
      <c r="D9" s="78"/>
      <c r="E9" s="74"/>
      <c r="F9" s="72"/>
      <c r="G9" s="82"/>
      <c r="H9" s="50"/>
      <c r="I9" s="51"/>
      <c r="J9" s="51"/>
      <c r="K9" s="52" t="e">
        <f>#REF!</f>
        <v>#REF!</v>
      </c>
      <c r="L9" s="52" t="e">
        <f>#REF!+IF(J9="豆漿",0.5,0)</f>
        <v>#REF!</v>
      </c>
      <c r="M9" s="52" t="e">
        <f>#REF!</f>
        <v>#REF!</v>
      </c>
      <c r="N9" s="52">
        <f t="shared" si="0"/>
        <v>0</v>
      </c>
      <c r="O9" s="52" t="e">
        <f>#REF!</f>
        <v>#REF!</v>
      </c>
      <c r="P9" s="52">
        <f t="shared" si="1"/>
        <v>0</v>
      </c>
      <c r="Q9" s="53" t="e">
        <f t="shared" si="2"/>
        <v>#REF!</v>
      </c>
      <c r="AB9" s="85"/>
    </row>
    <row r="10" spans="1:30" s="15" customFormat="1" ht="59.25" hidden="1" customHeight="1">
      <c r="A10" s="55">
        <f>A9+3</f>
        <v>45327</v>
      </c>
      <c r="B10" s="54" t="s">
        <v>4</v>
      </c>
      <c r="C10" s="75"/>
      <c r="D10" s="79"/>
      <c r="E10" s="73"/>
      <c r="F10" s="61"/>
      <c r="G10" s="64"/>
      <c r="H10" s="56"/>
      <c r="I10" s="56"/>
      <c r="J10" s="56"/>
      <c r="K10" s="57" t="e">
        <f>#REF!</f>
        <v>#REF!</v>
      </c>
      <c r="L10" s="57" t="e">
        <f>#REF!+IF(J10="豆漿",0.5,0)</f>
        <v>#REF!</v>
      </c>
      <c r="M10" s="57" t="e">
        <f>#REF!</f>
        <v>#REF!</v>
      </c>
      <c r="N10" s="57">
        <f>IF(I10="鮮奶",0.8,0)</f>
        <v>0</v>
      </c>
      <c r="O10" s="57" t="e">
        <f>#REF!</f>
        <v>#REF!</v>
      </c>
      <c r="P10" s="14">
        <f t="shared" si="1"/>
        <v>0</v>
      </c>
      <c r="Q10" s="47" t="e">
        <f t="shared" si="2"/>
        <v>#REF!</v>
      </c>
      <c r="T10" s="85"/>
      <c r="U10" s="85"/>
      <c r="V10" s="85"/>
    </row>
    <row r="11" spans="1:30" s="15" customFormat="1" ht="59.25" hidden="1" customHeight="1">
      <c r="A11" s="41">
        <f>A10+1</f>
        <v>45328</v>
      </c>
      <c r="B11" s="16" t="s">
        <v>5</v>
      </c>
      <c r="C11" s="64"/>
      <c r="D11" s="64"/>
      <c r="E11" s="70"/>
      <c r="F11" s="61"/>
      <c r="G11" s="64"/>
      <c r="H11" s="17"/>
      <c r="I11" s="17"/>
      <c r="J11" s="17"/>
      <c r="K11" s="18" t="e">
        <f>#REF!</f>
        <v>#REF!</v>
      </c>
      <c r="L11" s="18" t="e">
        <f>#REF!+IF(J11="豆漿",0.5,0)</f>
        <v>#REF!</v>
      </c>
      <c r="M11" s="18" t="e">
        <f>#REF!</f>
        <v>#REF!</v>
      </c>
      <c r="N11" s="18">
        <f t="shared" si="0"/>
        <v>0</v>
      </c>
      <c r="O11" s="18" t="e">
        <f>#REF!</f>
        <v>#REF!</v>
      </c>
      <c r="P11" s="18">
        <f t="shared" si="1"/>
        <v>0</v>
      </c>
      <c r="Q11" s="48" t="e">
        <f t="shared" si="2"/>
        <v>#REF!</v>
      </c>
      <c r="U11" s="80"/>
      <c r="AA11" s="81"/>
    </row>
    <row r="12" spans="1:30" s="15" customFormat="1" ht="59.25" hidden="1" customHeight="1">
      <c r="A12" s="41">
        <f>A11+1</f>
        <v>45329</v>
      </c>
      <c r="B12" s="16" t="s">
        <v>1</v>
      </c>
      <c r="C12" s="61"/>
      <c r="D12" s="67"/>
      <c r="E12" s="73"/>
      <c r="F12" s="61"/>
      <c r="G12" s="61"/>
      <c r="H12" s="17"/>
      <c r="I12" s="17"/>
      <c r="J12" s="17"/>
      <c r="K12" s="18" t="e">
        <f>#REF!</f>
        <v>#REF!</v>
      </c>
      <c r="L12" s="18" t="e">
        <f>#REF!+IF(J12="豆漿",0.5,0)</f>
        <v>#REF!</v>
      </c>
      <c r="M12" s="18" t="e">
        <f>#REF!</f>
        <v>#REF!</v>
      </c>
      <c r="N12" s="18">
        <f t="shared" si="0"/>
        <v>0</v>
      </c>
      <c r="O12" s="18" t="e">
        <f>#REF!</f>
        <v>#REF!</v>
      </c>
      <c r="P12" s="18">
        <f t="shared" si="1"/>
        <v>0</v>
      </c>
      <c r="Q12" s="48" t="e">
        <f t="shared" si="2"/>
        <v>#REF!</v>
      </c>
    </row>
    <row r="13" spans="1:30" s="15" customFormat="1" ht="59.25" hidden="1" customHeight="1">
      <c r="A13" s="41">
        <f>A12+1</f>
        <v>45330</v>
      </c>
      <c r="B13" s="16" t="s">
        <v>2</v>
      </c>
      <c r="C13" s="67"/>
      <c r="D13" s="64"/>
      <c r="E13" s="75"/>
      <c r="F13" s="61"/>
      <c r="G13" s="67"/>
      <c r="H13" s="17"/>
      <c r="I13" s="17"/>
      <c r="J13" s="17"/>
      <c r="K13" s="18" t="e">
        <f>#REF!</f>
        <v>#REF!</v>
      </c>
      <c r="L13" s="18" t="e">
        <f>#REF!+IF(J12="豆漿",0.5,0)</f>
        <v>#REF!</v>
      </c>
      <c r="M13" s="18" t="e">
        <f>#REF!</f>
        <v>#REF!</v>
      </c>
      <c r="N13" s="18">
        <f t="shared" si="0"/>
        <v>0</v>
      </c>
      <c r="O13" s="18" t="e">
        <f>#REF!</f>
        <v>#REF!</v>
      </c>
      <c r="P13" s="18">
        <f t="shared" si="1"/>
        <v>0</v>
      </c>
      <c r="Q13" s="48" t="e">
        <f t="shared" si="2"/>
        <v>#REF!</v>
      </c>
    </row>
    <row r="14" spans="1:30" s="15" customFormat="1" ht="59.25" hidden="1" customHeight="1" thickBot="1">
      <c r="A14" s="49">
        <f>A13+1</f>
        <v>45331</v>
      </c>
      <c r="B14" s="19" t="s">
        <v>3</v>
      </c>
      <c r="C14" s="72"/>
      <c r="D14" s="74"/>
      <c r="E14" s="72"/>
      <c r="F14" s="88"/>
      <c r="G14" s="88"/>
      <c r="H14" s="88"/>
      <c r="I14" s="51"/>
      <c r="J14" s="51"/>
      <c r="K14" s="18" t="e">
        <f>#REF!</f>
        <v>#REF!</v>
      </c>
      <c r="L14" s="18" t="e">
        <f>#REF!+IF(J13="豆漿",0.5,0)</f>
        <v>#REF!</v>
      </c>
      <c r="M14" s="18" t="e">
        <f>#REF!</f>
        <v>#REF!</v>
      </c>
      <c r="N14" s="18">
        <f t="shared" si="0"/>
        <v>0</v>
      </c>
      <c r="O14" s="18" t="e">
        <f>#REF!</f>
        <v>#REF!</v>
      </c>
      <c r="P14" s="18">
        <f t="shared" si="1"/>
        <v>0</v>
      </c>
      <c r="Q14" s="48" t="e">
        <f t="shared" si="2"/>
        <v>#REF!</v>
      </c>
      <c r="S14" s="85"/>
      <c r="V14" s="80"/>
    </row>
    <row r="15" spans="1:30" s="15" customFormat="1" ht="59.25" hidden="1" customHeight="1">
      <c r="A15" s="55">
        <f>A14+3</f>
        <v>45334</v>
      </c>
      <c r="B15" s="54" t="s">
        <v>4</v>
      </c>
      <c r="C15" s="75"/>
      <c r="D15" s="64"/>
      <c r="E15" s="84"/>
      <c r="F15" s="84"/>
      <c r="G15" s="75"/>
      <c r="H15" s="56"/>
      <c r="I15" s="56"/>
      <c r="J15" s="56"/>
      <c r="K15" s="14" t="e">
        <f>#REF!</f>
        <v>#REF!</v>
      </c>
      <c r="L15" s="14" t="e">
        <f>#REF!+IF(J15="豆漿",0.5,0)</f>
        <v>#REF!</v>
      </c>
      <c r="M15" s="14" t="e">
        <f>#REF!</f>
        <v>#REF!</v>
      </c>
      <c r="N15" s="14">
        <f t="shared" si="0"/>
        <v>0</v>
      </c>
      <c r="O15" s="14" t="e">
        <f>#REF!</f>
        <v>#REF!</v>
      </c>
      <c r="P15" s="14">
        <f t="shared" si="1"/>
        <v>0</v>
      </c>
      <c r="Q15" s="47" t="e">
        <f t="shared" si="2"/>
        <v>#REF!</v>
      </c>
    </row>
    <row r="16" spans="1:30" s="15" customFormat="1" ht="59.25" hidden="1" customHeight="1">
      <c r="A16" s="41">
        <f>A15+1</f>
        <v>45335</v>
      </c>
      <c r="B16" s="16" t="s">
        <v>5</v>
      </c>
      <c r="C16" s="73"/>
      <c r="D16" s="64"/>
      <c r="E16" s="59"/>
      <c r="F16" s="61"/>
      <c r="G16" s="59"/>
      <c r="H16" s="17"/>
      <c r="I16" s="17"/>
      <c r="J16" s="17"/>
      <c r="K16" s="18" t="e">
        <f>#REF!</f>
        <v>#REF!</v>
      </c>
      <c r="L16" s="18" t="e">
        <f>#REF!+IF(J16="豆漿",0.5,0)</f>
        <v>#REF!</v>
      </c>
      <c r="M16" s="18" t="e">
        <f>#REF!</f>
        <v>#REF!</v>
      </c>
      <c r="N16" s="18">
        <f t="shared" si="0"/>
        <v>0</v>
      </c>
      <c r="O16" s="18" t="e">
        <f>#REF!</f>
        <v>#REF!</v>
      </c>
      <c r="P16" s="18">
        <f t="shared" si="1"/>
        <v>0</v>
      </c>
      <c r="Q16" s="48" t="e">
        <f t="shared" si="2"/>
        <v>#REF!</v>
      </c>
      <c r="S16" s="85"/>
      <c r="V16" s="81"/>
    </row>
    <row r="17" spans="1:23" s="15" customFormat="1" ht="59.25" hidden="1" customHeight="1">
      <c r="A17" s="41">
        <f>A16+1</f>
        <v>45336</v>
      </c>
      <c r="B17" s="16" t="s">
        <v>1</v>
      </c>
      <c r="C17" s="61"/>
      <c r="D17" s="61"/>
      <c r="E17" s="61"/>
      <c r="F17" s="61"/>
      <c r="G17" s="59"/>
      <c r="H17" s="17"/>
      <c r="I17" s="17"/>
      <c r="J17" s="17"/>
      <c r="K17" s="18" t="e">
        <f>#REF!</f>
        <v>#REF!</v>
      </c>
      <c r="L17" s="18" t="e">
        <f>#REF!+IF(J17="豆漿",0.5,0)</f>
        <v>#REF!</v>
      </c>
      <c r="M17" s="18" t="e">
        <f>#REF!</f>
        <v>#REF!</v>
      </c>
      <c r="N17" s="18">
        <f t="shared" si="0"/>
        <v>0</v>
      </c>
      <c r="O17" s="18" t="e">
        <f>#REF!</f>
        <v>#REF!</v>
      </c>
      <c r="P17" s="18">
        <f t="shared" si="1"/>
        <v>0</v>
      </c>
      <c r="Q17" s="48" t="e">
        <f t="shared" si="2"/>
        <v>#REF!</v>
      </c>
      <c r="T17" s="33"/>
    </row>
    <row r="18" spans="1:23" s="15" customFormat="1" ht="59.25" hidden="1" customHeight="1">
      <c r="A18" s="41">
        <f>A17+1</f>
        <v>45337</v>
      </c>
      <c r="B18" s="16" t="s">
        <v>2</v>
      </c>
      <c r="C18" s="59"/>
      <c r="D18" s="59"/>
      <c r="E18" s="61"/>
      <c r="F18" s="61"/>
      <c r="G18" s="73"/>
      <c r="H18" s="17"/>
      <c r="I18" s="17"/>
      <c r="J18" s="17"/>
      <c r="K18" s="18" t="e">
        <f>#REF!</f>
        <v>#REF!</v>
      </c>
      <c r="L18" s="18" t="e">
        <f>#REF!+IF(J18="豆漿",0.5,0)</f>
        <v>#REF!</v>
      </c>
      <c r="M18" s="18" t="e">
        <f>#REF!</f>
        <v>#REF!</v>
      </c>
      <c r="N18" s="18">
        <f t="shared" si="0"/>
        <v>0</v>
      </c>
      <c r="O18" s="18" t="e">
        <f>#REF!</f>
        <v>#REF!</v>
      </c>
      <c r="P18" s="18">
        <f t="shared" si="1"/>
        <v>0</v>
      </c>
      <c r="Q18" s="48" t="e">
        <f t="shared" si="2"/>
        <v>#REF!</v>
      </c>
      <c r="S18" s="81"/>
      <c r="U18" s="100"/>
    </row>
    <row r="19" spans="1:23" s="15" customFormat="1" ht="59.25" customHeight="1">
      <c r="A19" s="90">
        <v>16</v>
      </c>
      <c r="B19" s="91" t="s">
        <v>37</v>
      </c>
      <c r="C19" s="93" t="s">
        <v>43</v>
      </c>
      <c r="D19" s="102" t="s">
        <v>97</v>
      </c>
      <c r="E19" s="103" t="s">
        <v>98</v>
      </c>
      <c r="F19" s="93" t="s">
        <v>42</v>
      </c>
      <c r="G19" s="104" t="s">
        <v>64</v>
      </c>
      <c r="H19" s="92" t="s">
        <v>60</v>
      </c>
      <c r="I19" s="92"/>
      <c r="J19" s="92"/>
      <c r="K19" s="18">
        <v>4.2</v>
      </c>
      <c r="L19" s="18">
        <v>2.5</v>
      </c>
      <c r="M19" s="18">
        <v>1.2</v>
      </c>
      <c r="N19" s="18">
        <v>0</v>
      </c>
      <c r="O19" s="18">
        <v>2.5</v>
      </c>
      <c r="P19" s="18">
        <f t="shared" si="1"/>
        <v>1</v>
      </c>
      <c r="Q19" s="48">
        <f t="shared" si="2"/>
        <v>684</v>
      </c>
      <c r="S19" s="81"/>
      <c r="U19" s="100"/>
    </row>
    <row r="20" spans="1:23" s="15" customFormat="1" ht="59.25" customHeight="1" thickBot="1">
      <c r="A20" s="49">
        <v>17</v>
      </c>
      <c r="B20" s="19" t="s">
        <v>46</v>
      </c>
      <c r="C20" s="95" t="s">
        <v>47</v>
      </c>
      <c r="D20" s="102" t="s">
        <v>119</v>
      </c>
      <c r="E20" s="105" t="s">
        <v>99</v>
      </c>
      <c r="F20" s="95" t="s">
        <v>84</v>
      </c>
      <c r="G20" s="105" t="s">
        <v>65</v>
      </c>
      <c r="H20" s="51" t="s">
        <v>60</v>
      </c>
      <c r="I20" s="51"/>
      <c r="J20" s="51"/>
      <c r="K20" s="98">
        <v>4.0999999999999996</v>
      </c>
      <c r="L20" s="98">
        <v>2.6</v>
      </c>
      <c r="M20" s="98">
        <v>1.5</v>
      </c>
      <c r="N20" s="98">
        <v>0</v>
      </c>
      <c r="O20" s="98">
        <v>2.5</v>
      </c>
      <c r="P20" s="98">
        <f t="shared" si="1"/>
        <v>1</v>
      </c>
      <c r="Q20" s="99">
        <f t="shared" si="2"/>
        <v>692</v>
      </c>
      <c r="T20" s="100"/>
      <c r="U20" s="85"/>
    </row>
    <row r="21" spans="1:23" s="15" customFormat="1" ht="59.25" customHeight="1">
      <c r="A21" s="55">
        <v>45341</v>
      </c>
      <c r="B21" s="54" t="s">
        <v>4</v>
      </c>
      <c r="C21" s="94" t="s">
        <v>49</v>
      </c>
      <c r="D21" s="106" t="s">
        <v>100</v>
      </c>
      <c r="E21" s="102" t="s">
        <v>101</v>
      </c>
      <c r="F21" s="94" t="s">
        <v>85</v>
      </c>
      <c r="G21" s="102" t="s">
        <v>102</v>
      </c>
      <c r="H21" s="56"/>
      <c r="I21" s="56"/>
      <c r="J21" s="56" t="s">
        <v>40</v>
      </c>
      <c r="K21" s="57">
        <v>4.2</v>
      </c>
      <c r="L21" s="57">
        <v>2.4</v>
      </c>
      <c r="M21" s="57">
        <v>1.2</v>
      </c>
      <c r="N21" s="57">
        <f t="shared" si="0"/>
        <v>0</v>
      </c>
      <c r="O21" s="57">
        <v>2.5</v>
      </c>
      <c r="P21" s="57">
        <f t="shared" si="1"/>
        <v>0</v>
      </c>
      <c r="Q21" s="58">
        <f t="shared" si="2"/>
        <v>616.5</v>
      </c>
      <c r="T21" s="84"/>
      <c r="U21" s="63"/>
    </row>
    <row r="22" spans="1:23" s="15" customFormat="1" ht="59.25" customHeight="1">
      <c r="A22" s="41">
        <v>45342</v>
      </c>
      <c r="B22" s="16" t="s">
        <v>5</v>
      </c>
      <c r="C22" s="113" t="s">
        <v>51</v>
      </c>
      <c r="D22" s="102" t="s">
        <v>103</v>
      </c>
      <c r="E22" s="102" t="s">
        <v>104</v>
      </c>
      <c r="F22" s="94" t="s">
        <v>86</v>
      </c>
      <c r="G22" s="107" t="s">
        <v>66</v>
      </c>
      <c r="H22" s="17" t="s">
        <v>60</v>
      </c>
      <c r="I22" s="17"/>
      <c r="J22" s="17"/>
      <c r="K22" s="18">
        <v>4.3</v>
      </c>
      <c r="L22" s="18">
        <v>2.1</v>
      </c>
      <c r="M22" s="18">
        <v>2.1</v>
      </c>
      <c r="N22" s="18">
        <f t="shared" si="0"/>
        <v>0</v>
      </c>
      <c r="O22" s="18">
        <v>2.8</v>
      </c>
      <c r="P22" s="18">
        <f t="shared" si="1"/>
        <v>1</v>
      </c>
      <c r="Q22" s="48">
        <f t="shared" si="2"/>
        <v>697</v>
      </c>
      <c r="S22" s="80"/>
    </row>
    <row r="23" spans="1:23" s="15" customFormat="1" ht="59.25" customHeight="1">
      <c r="A23" s="41">
        <v>45343</v>
      </c>
      <c r="B23" s="16" t="s">
        <v>1</v>
      </c>
      <c r="C23" s="113" t="s">
        <v>68</v>
      </c>
      <c r="D23" s="107" t="s">
        <v>67</v>
      </c>
      <c r="E23" s="102" t="s">
        <v>41</v>
      </c>
      <c r="F23" s="94" t="s">
        <v>53</v>
      </c>
      <c r="G23" s="102" t="s">
        <v>105</v>
      </c>
      <c r="H23" s="17" t="s">
        <v>60</v>
      </c>
      <c r="I23" s="17"/>
      <c r="J23" s="17"/>
      <c r="K23" s="18">
        <v>4.0999999999999996</v>
      </c>
      <c r="L23" s="18">
        <v>2.5</v>
      </c>
      <c r="M23" s="18">
        <v>1.3</v>
      </c>
      <c r="N23" s="18">
        <f t="shared" si="0"/>
        <v>0</v>
      </c>
      <c r="O23" s="18">
        <v>2.5</v>
      </c>
      <c r="P23" s="18">
        <f t="shared" si="1"/>
        <v>1</v>
      </c>
      <c r="Q23" s="48">
        <f t="shared" si="2"/>
        <v>679.5</v>
      </c>
      <c r="S23" s="130"/>
      <c r="T23" s="130"/>
      <c r="U23" s="130"/>
      <c r="V23" s="130"/>
      <c r="W23" s="130"/>
    </row>
    <row r="24" spans="1:23" s="15" customFormat="1" ht="59.25" customHeight="1">
      <c r="A24" s="41">
        <v>45344</v>
      </c>
      <c r="B24" s="16" t="s">
        <v>2</v>
      </c>
      <c r="C24" s="113" t="s">
        <v>56</v>
      </c>
      <c r="D24" s="103" t="s">
        <v>106</v>
      </c>
      <c r="E24" s="102" t="s">
        <v>107</v>
      </c>
      <c r="F24" s="94" t="s">
        <v>87</v>
      </c>
      <c r="G24" s="103" t="s">
        <v>115</v>
      </c>
      <c r="H24" s="17" t="s">
        <v>60</v>
      </c>
      <c r="I24" s="17"/>
      <c r="J24" s="17"/>
      <c r="K24" s="18">
        <v>4</v>
      </c>
      <c r="L24" s="18">
        <v>2.4</v>
      </c>
      <c r="M24" s="18">
        <v>1.4</v>
      </c>
      <c r="N24" s="18">
        <f t="shared" si="0"/>
        <v>0</v>
      </c>
      <c r="O24" s="18">
        <v>2.5</v>
      </c>
      <c r="P24" s="18">
        <f t="shared" si="1"/>
        <v>1</v>
      </c>
      <c r="Q24" s="48">
        <f t="shared" si="2"/>
        <v>667.5</v>
      </c>
      <c r="V24" s="63"/>
    </row>
    <row r="25" spans="1:23" s="15" customFormat="1" ht="59.25" customHeight="1" thickBot="1">
      <c r="A25" s="49">
        <v>45345</v>
      </c>
      <c r="B25" s="19" t="s">
        <v>3</v>
      </c>
      <c r="C25" s="105" t="s">
        <v>108</v>
      </c>
      <c r="D25" s="97" t="s">
        <v>83</v>
      </c>
      <c r="E25" s="95" t="s">
        <v>62</v>
      </c>
      <c r="F25" s="95" t="s">
        <v>54</v>
      </c>
      <c r="G25" s="105" t="s">
        <v>109</v>
      </c>
      <c r="H25" s="51"/>
      <c r="I25" s="51" t="s">
        <v>61</v>
      </c>
      <c r="J25" s="51"/>
      <c r="K25" s="52">
        <v>4.0999999999999996</v>
      </c>
      <c r="L25" s="52">
        <v>2.1</v>
      </c>
      <c r="M25" s="52">
        <v>1.1000000000000001</v>
      </c>
      <c r="N25" s="52">
        <f t="shared" si="0"/>
        <v>0.8</v>
      </c>
      <c r="O25" s="52">
        <v>2.5</v>
      </c>
      <c r="P25" s="52">
        <f t="shared" si="1"/>
        <v>0</v>
      </c>
      <c r="Q25" s="53">
        <f t="shared" si="2"/>
        <v>704.5</v>
      </c>
    </row>
    <row r="26" spans="1:23" s="15" customFormat="1" ht="59.25" customHeight="1">
      <c r="A26" s="55">
        <v>45348</v>
      </c>
      <c r="B26" s="54" t="s">
        <v>4</v>
      </c>
      <c r="C26" s="94" t="s">
        <v>44</v>
      </c>
      <c r="D26" s="102" t="s">
        <v>118</v>
      </c>
      <c r="E26" s="102" t="s">
        <v>114</v>
      </c>
      <c r="F26" s="94" t="s">
        <v>88</v>
      </c>
      <c r="G26" s="102" t="s">
        <v>69</v>
      </c>
      <c r="H26" s="62"/>
      <c r="I26" s="56" t="s">
        <v>61</v>
      </c>
      <c r="J26" s="56"/>
      <c r="K26" s="57">
        <v>4.3</v>
      </c>
      <c r="L26" s="57">
        <v>2.2000000000000002</v>
      </c>
      <c r="M26" s="57">
        <v>1.6</v>
      </c>
      <c r="N26" s="57">
        <f t="shared" si="0"/>
        <v>0.8</v>
      </c>
      <c r="O26" s="57">
        <v>2.5</v>
      </c>
      <c r="P26" s="57">
        <f t="shared" si="1"/>
        <v>0</v>
      </c>
      <c r="Q26" s="58">
        <f t="shared" si="2"/>
        <v>738.5</v>
      </c>
      <c r="S26" s="59"/>
      <c r="T26" s="100"/>
      <c r="U26" s="100"/>
    </row>
    <row r="27" spans="1:23" s="15" customFormat="1" ht="60" customHeight="1">
      <c r="A27" s="41">
        <v>45349</v>
      </c>
      <c r="B27" s="16" t="s">
        <v>5</v>
      </c>
      <c r="C27" s="113" t="s">
        <v>57</v>
      </c>
      <c r="D27" s="108" t="s">
        <v>113</v>
      </c>
      <c r="E27" s="102" t="s">
        <v>116</v>
      </c>
      <c r="F27" s="94" t="s">
        <v>85</v>
      </c>
      <c r="G27" s="107" t="s">
        <v>110</v>
      </c>
      <c r="H27" s="77"/>
      <c r="I27" s="17"/>
      <c r="J27" s="111" t="s">
        <v>76</v>
      </c>
      <c r="K27" s="18">
        <v>4.4000000000000004</v>
      </c>
      <c r="L27" s="18">
        <v>2.4</v>
      </c>
      <c r="M27" s="18">
        <v>1.1000000000000001</v>
      </c>
      <c r="N27" s="18">
        <f t="shared" si="0"/>
        <v>0</v>
      </c>
      <c r="O27" s="18">
        <v>2.8</v>
      </c>
      <c r="P27" s="18">
        <f t="shared" si="1"/>
        <v>0</v>
      </c>
      <c r="Q27" s="48">
        <f t="shared" si="2"/>
        <v>641.5</v>
      </c>
    </row>
    <row r="28" spans="1:23" s="15" customFormat="1" ht="59.25" customHeight="1">
      <c r="A28" s="76">
        <v>45350</v>
      </c>
      <c r="B28" s="16" t="s">
        <v>35</v>
      </c>
      <c r="C28" s="143" t="s">
        <v>55</v>
      </c>
      <c r="D28" s="144"/>
      <c r="E28" s="144"/>
      <c r="F28" s="144"/>
      <c r="G28" s="145"/>
      <c r="H28" s="60"/>
      <c r="I28" s="56"/>
      <c r="J28" s="56"/>
      <c r="K28" s="57" t="e">
        <f>#REF!</f>
        <v>#REF!</v>
      </c>
      <c r="L28" s="57" t="e">
        <f>#REF!+IF(J28="豆漿",0.5,0)</f>
        <v>#REF!</v>
      </c>
      <c r="M28" s="57" t="e">
        <f>#REF!</f>
        <v>#REF!</v>
      </c>
      <c r="N28" s="57">
        <f t="shared" si="0"/>
        <v>0</v>
      </c>
      <c r="O28" s="57" t="e">
        <f>#REF!</f>
        <v>#REF!</v>
      </c>
      <c r="P28" s="57">
        <f t="shared" si="1"/>
        <v>0</v>
      </c>
      <c r="Q28" s="58" t="e">
        <f t="shared" si="2"/>
        <v>#REF!</v>
      </c>
    </row>
    <row r="29" spans="1:23" s="15" customFormat="1" ht="59.25" customHeight="1">
      <c r="A29" s="76">
        <v>45351</v>
      </c>
      <c r="B29" s="16" t="s">
        <v>36</v>
      </c>
      <c r="C29" s="107" t="s">
        <v>117</v>
      </c>
      <c r="D29" s="102" t="s">
        <v>112</v>
      </c>
      <c r="E29" s="102" t="s">
        <v>111</v>
      </c>
      <c r="F29" s="94" t="s">
        <v>89</v>
      </c>
      <c r="G29" s="107" t="s">
        <v>70</v>
      </c>
      <c r="H29" s="77" t="s">
        <v>60</v>
      </c>
      <c r="I29" s="17"/>
      <c r="J29" s="17"/>
      <c r="K29" s="18">
        <v>4.5</v>
      </c>
      <c r="L29" s="18">
        <v>2.2000000000000002</v>
      </c>
      <c r="M29" s="18">
        <v>1.6</v>
      </c>
      <c r="N29" s="18">
        <f t="shared" si="0"/>
        <v>0</v>
      </c>
      <c r="O29" s="18">
        <v>2.5</v>
      </c>
      <c r="P29" s="18">
        <f t="shared" si="1"/>
        <v>1</v>
      </c>
      <c r="Q29" s="18">
        <f t="shared" si="2"/>
        <v>692.5</v>
      </c>
    </row>
    <row r="30" spans="1:23" s="15" customFormat="1" ht="59.25" hidden="1" customHeight="1" thickBot="1">
      <c r="A30" s="83">
        <f>A29+1</f>
        <v>45352</v>
      </c>
      <c r="B30" s="19" t="s">
        <v>37</v>
      </c>
      <c r="C30" s="78"/>
      <c r="D30" s="78"/>
      <c r="E30" s="78"/>
      <c r="F30" s="88"/>
      <c r="G30" s="78"/>
      <c r="H30" s="51"/>
      <c r="I30" s="51"/>
      <c r="J30" s="51"/>
      <c r="K30" s="52" t="e">
        <f>#REF!</f>
        <v>#REF!</v>
      </c>
      <c r="L30" s="52" t="e">
        <f>#REF!+IF(J30="豆漿",0.5,0)</f>
        <v>#REF!</v>
      </c>
      <c r="M30" s="52" t="e">
        <f>#REF!</f>
        <v>#REF!</v>
      </c>
      <c r="N30" s="52">
        <f t="shared" si="0"/>
        <v>0</v>
      </c>
      <c r="O30" s="52" t="e">
        <f>#REF!</f>
        <v>#REF!</v>
      </c>
      <c r="P30" s="52">
        <f t="shared" si="1"/>
        <v>0</v>
      </c>
      <c r="Q30" s="52" t="e">
        <f t="shared" si="2"/>
        <v>#REF!</v>
      </c>
    </row>
    <row r="31" spans="1:23" ht="25.5" customHeight="1" thickBot="1">
      <c r="A31" s="21"/>
      <c r="B31" s="21"/>
      <c r="C31" s="141" t="s">
        <v>20</v>
      </c>
      <c r="D31" s="37" t="s">
        <v>21</v>
      </c>
      <c r="E31" s="135" t="s">
        <v>22</v>
      </c>
      <c r="F31" s="135" t="s">
        <v>23</v>
      </c>
      <c r="G31" s="135" t="s">
        <v>24</v>
      </c>
      <c r="H31" s="135" t="s">
        <v>25</v>
      </c>
      <c r="I31" s="136" t="s">
        <v>26</v>
      </c>
      <c r="J31" s="136"/>
      <c r="K31" s="136"/>
      <c r="L31" s="136"/>
      <c r="M31" s="133" t="s">
        <v>27</v>
      </c>
      <c r="N31" s="133" t="s">
        <v>28</v>
      </c>
      <c r="O31" s="22"/>
      <c r="P31" s="22"/>
    </row>
    <row r="32" spans="1:23" ht="19.5" customHeight="1" thickBot="1">
      <c r="A32" s="21"/>
      <c r="B32" s="21"/>
      <c r="C32" s="136"/>
      <c r="D32" s="101" t="s">
        <v>32</v>
      </c>
      <c r="E32" s="136"/>
      <c r="F32" s="136"/>
      <c r="G32" s="136"/>
      <c r="H32" s="136"/>
      <c r="I32" s="39" t="s">
        <v>29</v>
      </c>
      <c r="J32" s="137" t="s">
        <v>30</v>
      </c>
      <c r="K32" s="138"/>
      <c r="L32" s="40" t="s">
        <v>31</v>
      </c>
      <c r="M32" s="134"/>
      <c r="N32" s="134"/>
      <c r="O32" s="22"/>
      <c r="P32" s="22"/>
    </row>
    <row r="33" spans="1:18" ht="19.5" customHeight="1" thickBot="1">
      <c r="A33" s="21"/>
      <c r="B33" s="21"/>
      <c r="C33" s="43">
        <v>0</v>
      </c>
      <c r="D33" s="44">
        <v>1</v>
      </c>
      <c r="E33" s="44">
        <v>4</v>
      </c>
      <c r="F33" s="44">
        <v>5</v>
      </c>
      <c r="G33" s="44">
        <v>10</v>
      </c>
      <c r="H33" s="45">
        <v>0</v>
      </c>
      <c r="I33" s="43">
        <v>3</v>
      </c>
      <c r="J33" s="139">
        <v>1</v>
      </c>
      <c r="K33" s="140"/>
      <c r="L33" s="44">
        <v>0</v>
      </c>
      <c r="M33" s="44">
        <v>2</v>
      </c>
      <c r="N33" s="46">
        <v>2</v>
      </c>
      <c r="O33" s="22"/>
      <c r="P33" s="22"/>
    </row>
    <row r="34" spans="1:18" ht="19.5" customHeight="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 ht="37.5" customHeight="1">
      <c r="A35" s="146" t="s">
        <v>81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</row>
    <row r="36" spans="1:18" ht="33.75" customHeight="1">
      <c r="A36" s="131" t="s">
        <v>80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</row>
    <row r="37" spans="1:18" ht="25">
      <c r="C37" s="29"/>
      <c r="D37" s="28"/>
      <c r="E37" s="23"/>
      <c r="F37" s="26"/>
      <c r="G37" s="24"/>
      <c r="H37" s="24"/>
      <c r="I37" s="24"/>
      <c r="J37" s="24"/>
      <c r="K37" s="24"/>
      <c r="L37" s="25"/>
      <c r="M37" s="25"/>
      <c r="N37" s="25"/>
      <c r="O37" s="25"/>
      <c r="P37" s="25"/>
      <c r="Q37" s="25"/>
    </row>
    <row r="38" spans="1:18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8" s="27" customFormat="1"/>
    <row r="40" spans="1:18" s="27" customFormat="1">
      <c r="C40" s="23"/>
    </row>
    <row r="41" spans="1:18" s="27" customFormat="1">
      <c r="C41" s="23"/>
      <c r="E41" s="26"/>
      <c r="F41" s="24"/>
      <c r="G41" s="24"/>
      <c r="H41" s="24"/>
      <c r="I41" s="30"/>
      <c r="J41" s="30"/>
    </row>
    <row r="42" spans="1:18" s="27" customFormat="1">
      <c r="C42" s="23"/>
      <c r="D42" s="23"/>
      <c r="E42" s="26"/>
      <c r="F42" s="24"/>
      <c r="G42" s="24"/>
      <c r="H42" s="24"/>
      <c r="I42" s="30"/>
      <c r="J42" s="30"/>
    </row>
    <row r="43" spans="1:18" s="27" customFormat="1">
      <c r="C43" s="23"/>
      <c r="D43" s="23"/>
      <c r="E43" s="23"/>
      <c r="F43" s="23"/>
      <c r="G43" s="23"/>
      <c r="H43" s="23"/>
      <c r="I43" s="23"/>
      <c r="J43" s="23"/>
      <c r="K43" s="26"/>
      <c r="L43" s="24"/>
      <c r="M43" s="24"/>
      <c r="N43" s="24"/>
      <c r="O43" s="30"/>
    </row>
    <row r="44" spans="1:18" s="27" customFormat="1">
      <c r="C44" s="23"/>
      <c r="D44" s="23"/>
      <c r="E44" s="23"/>
      <c r="F44" s="23"/>
      <c r="G44" s="23"/>
      <c r="H44" s="23"/>
      <c r="I44" s="23"/>
      <c r="J44" s="23"/>
      <c r="K44" s="26"/>
      <c r="L44" s="24"/>
      <c r="M44" s="24"/>
      <c r="N44" s="24"/>
      <c r="O44" s="30"/>
    </row>
    <row r="45" spans="1:18" s="27" customFormat="1">
      <c r="F45" s="31"/>
      <c r="K45" s="23"/>
      <c r="L45" s="23"/>
      <c r="M45" s="23"/>
      <c r="N45" s="23"/>
      <c r="O45" s="23"/>
      <c r="P45" s="23"/>
      <c r="Q45" s="23"/>
    </row>
    <row r="46" spans="1:18" s="27" customFormat="1">
      <c r="F46" s="7"/>
      <c r="K46" s="23"/>
      <c r="L46" s="23"/>
      <c r="M46" s="23"/>
      <c r="N46" s="23"/>
      <c r="O46" s="23"/>
      <c r="P46" s="23"/>
      <c r="Q46" s="23"/>
    </row>
    <row r="55" spans="3:17" ht="21.5">
      <c r="C55" s="32"/>
      <c r="D55" s="32"/>
      <c r="E55" s="32"/>
      <c r="F55" s="33"/>
      <c r="G55" s="34"/>
      <c r="H55" s="35"/>
      <c r="I55" s="35"/>
      <c r="J55" s="35"/>
      <c r="K55" s="36"/>
      <c r="L55" s="36"/>
      <c r="M55" s="36"/>
      <c r="N55" s="36"/>
      <c r="O55" s="36"/>
      <c r="P55" s="36"/>
      <c r="Q55" s="36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11302桃源</vt:lpstr>
      <vt:lpstr>11302文化</vt:lpstr>
      <vt:lpstr>11302關渡</vt:lpstr>
      <vt:lpstr>11302逸仙</vt:lpstr>
      <vt:lpstr>11302湖山</vt:lpstr>
      <vt:lpstr>11302陽明山</vt:lpstr>
      <vt:lpstr>11302湖田</vt:lpstr>
      <vt:lpstr>'11302文化'!Print_Area</vt:lpstr>
      <vt:lpstr>'11302桃源'!Print_Area</vt:lpstr>
      <vt:lpstr>'11302湖山'!Print_Area</vt:lpstr>
      <vt:lpstr>'11302湖田'!Print_Area</vt:lpstr>
      <vt:lpstr>'11302逸仙'!Print_Area</vt:lpstr>
      <vt:lpstr>'11302陽明山'!Print_Area</vt:lpstr>
      <vt:lpstr>'11302關渡'!Print_Area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2024-01-18T08:47:59Z</cp:lastPrinted>
  <dcterms:created xsi:type="dcterms:W3CDTF">2019-10-15T06:07:01Z</dcterms:created>
  <dcterms:modified xsi:type="dcterms:W3CDTF">2024-01-18T08:48:29Z</dcterms:modified>
</cp:coreProperties>
</file>