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19200" windowHeight="6990" tabRatio="812" activeTab="2"/>
  </bookViews>
  <sheets>
    <sheet name="11211桃源" sheetId="2" r:id="rId1"/>
    <sheet name="11211文化" sheetId="6" r:id="rId2"/>
    <sheet name="11211關渡" sheetId="7" r:id="rId3"/>
    <sheet name="11211逸仙" sheetId="8" r:id="rId4"/>
    <sheet name="11211湖山" sheetId="9" r:id="rId5"/>
    <sheet name="11211湖田" sheetId="10" r:id="rId6"/>
    <sheet name="11211陽明山" sheetId="11" r:id="rId7"/>
    <sheet name="食材明細112年11月份月-葷" sheetId="1" r:id="rId8"/>
    <sheet name="112年11月格致" sheetId="5" r:id="rId9"/>
  </sheets>
  <definedNames>
    <definedName name="_xlnm.Print_Area" localSheetId="1">'11211文化'!$A$1:$Q$35</definedName>
    <definedName name="_xlnm.Print_Area" localSheetId="0">'11211桃源'!$A$1:$Q$35</definedName>
    <definedName name="_xlnm.Print_Area" localSheetId="4">'11211湖山'!$A$1:$Q$35</definedName>
    <definedName name="_xlnm.Print_Area" localSheetId="5">'11211湖田'!$A$1:$Q$35</definedName>
    <definedName name="_xlnm.Print_Area" localSheetId="3">'11211逸仙'!$A$1:$Q$35</definedName>
    <definedName name="_xlnm.Print_Area" localSheetId="6">'11211陽明山'!$A$1:$Q$35</definedName>
    <definedName name="_xlnm.Print_Area" localSheetId="2">'11211關渡'!$A$1:$Q$35</definedName>
    <definedName name="_xlnm.Print_Area" localSheetId="8">'112年11月格致'!$A$1:$R$35</definedName>
  </definedNames>
  <calcPr calcId="191029"/>
</workbook>
</file>

<file path=xl/calcChain.xml><?xml version="1.0" encoding="utf-8"?>
<calcChain xmlns="http://schemas.openxmlformats.org/spreadsheetml/2006/main">
  <c r="O5" i="5" l="1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A5" i="5" l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N176" i="1" l="1"/>
  <c r="T131" i="1"/>
  <c r="Z65" i="1"/>
  <c r="Z27" i="1"/>
  <c r="Z57" i="1"/>
  <c r="T57" i="1"/>
  <c r="N168" i="1" l="1"/>
  <c r="H41" i="1" l="1"/>
  <c r="H123" i="1"/>
  <c r="N94" i="1"/>
  <c r="H86" i="1"/>
  <c r="B86" i="1"/>
  <c r="H49" i="1"/>
  <c r="Z11" i="1"/>
  <c r="B49" i="1"/>
  <c r="N3" i="1"/>
  <c r="N19" i="1" l="1"/>
  <c r="N145" i="1" l="1"/>
  <c r="H145" i="1"/>
  <c r="H131" i="1"/>
  <c r="B131" i="1"/>
  <c r="Z123" i="1"/>
  <c r="T123" i="1"/>
  <c r="T108" i="1"/>
  <c r="Z94" i="1"/>
  <c r="Z71" i="1"/>
  <c r="T49" i="1"/>
  <c r="T41" i="1"/>
  <c r="N41" i="1"/>
  <c r="B41" i="1"/>
  <c r="H19" i="1"/>
  <c r="T33" i="1"/>
  <c r="Z3" i="1"/>
  <c r="T3" i="1"/>
  <c r="H3" i="1"/>
  <c r="B3" i="1"/>
  <c r="B11" i="1"/>
  <c r="N71" i="1" l="1"/>
  <c r="Z19" i="1" l="1"/>
  <c r="B27" i="1"/>
  <c r="H27" i="1"/>
  <c r="B19" i="1"/>
  <c r="H11" i="1"/>
  <c r="Z41" i="1" l="1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R29" i="5" l="1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R22" i="5" l="1"/>
  <c r="R27" i="5"/>
  <c r="R12" i="5" l="1"/>
  <c r="R17" i="5"/>
  <c r="Z182" i="1"/>
  <c r="T182" i="1"/>
  <c r="N182" i="1"/>
  <c r="H182" i="1"/>
  <c r="B182" i="1"/>
  <c r="Z176" i="1"/>
  <c r="T176" i="1"/>
  <c r="H176" i="1"/>
  <c r="B176" i="1"/>
  <c r="Z168" i="1"/>
  <c r="B168" i="1"/>
  <c r="Z160" i="1"/>
  <c r="T160" i="1"/>
  <c r="N160" i="1"/>
  <c r="H160" i="1"/>
  <c r="B160" i="1"/>
  <c r="Z152" i="1"/>
  <c r="N152" i="1"/>
  <c r="H152" i="1"/>
  <c r="B152" i="1"/>
  <c r="R7" i="5" l="1"/>
  <c r="Z145" i="1"/>
  <c r="T145" i="1"/>
  <c r="T139" i="1"/>
  <c r="N139" i="1"/>
  <c r="H139" i="1"/>
  <c r="B139" i="1"/>
  <c r="Z131" i="1"/>
  <c r="N131" i="1"/>
  <c r="N123" i="1"/>
  <c r="Z115" i="1"/>
  <c r="T115" i="1"/>
  <c r="N115" i="1"/>
  <c r="H115" i="1"/>
  <c r="T102" i="1" l="1"/>
  <c r="H102" i="1"/>
  <c r="B102" i="1"/>
  <c r="T94" i="1"/>
  <c r="H94" i="1"/>
  <c r="Z86" i="1"/>
  <c r="T86" i="1"/>
  <c r="N86" i="1"/>
  <c r="Z78" i="1" l="1"/>
  <c r="T78" i="1"/>
  <c r="N78" i="1"/>
  <c r="H78" i="1"/>
  <c r="B78" i="1"/>
  <c r="T65" i="1" l="1"/>
  <c r="N65" i="1"/>
  <c r="H65" i="1"/>
  <c r="B65" i="1"/>
  <c r="N57" i="1"/>
  <c r="Z49" i="1"/>
  <c r="N49" i="1"/>
  <c r="A40" i="1" l="1"/>
  <c r="G40" i="1" s="1"/>
  <c r="J40" i="1" s="1"/>
  <c r="Z33" i="1"/>
  <c r="N33" i="1"/>
  <c r="H33" i="1"/>
  <c r="B33" i="1"/>
  <c r="T27" i="1"/>
  <c r="N27" i="1"/>
  <c r="A77" i="1" l="1"/>
  <c r="Y40" i="1"/>
  <c r="M40" i="1"/>
  <c r="A114" i="1" l="1"/>
  <c r="Y77" i="1"/>
  <c r="S77" i="1"/>
  <c r="V77" i="1" s="1"/>
  <c r="M77" i="1"/>
  <c r="G77" i="1"/>
  <c r="Y2" i="1"/>
  <c r="S2" i="1"/>
  <c r="M2" i="1"/>
  <c r="G2" i="1"/>
  <c r="M114" i="1" l="1"/>
  <c r="P114" i="1" s="1"/>
  <c r="Y114" i="1"/>
  <c r="S114" i="1"/>
  <c r="A151" i="1"/>
  <c r="G151" i="1" s="1"/>
  <c r="J151" i="1" s="1"/>
  <c r="G114" i="1"/>
  <c r="J114" i="1" s="1"/>
  <c r="J77" i="1"/>
  <c r="P77" i="1"/>
  <c r="V114" i="1" l="1"/>
  <c r="R5" i="5" l="1"/>
  <c r="Q28" i="5"/>
  <c r="R28" i="5" s="1"/>
  <c r="R25" i="5"/>
  <c r="R24" i="5"/>
  <c r="S40" i="1" l="1"/>
  <c r="V40" i="1" s="1"/>
  <c r="P40" i="1"/>
  <c r="R10" i="5"/>
  <c r="R8" i="5"/>
  <c r="R9" i="5"/>
  <c r="M151" i="1"/>
  <c r="S151" i="1" s="1"/>
  <c r="R6" i="5"/>
  <c r="R11" i="5"/>
  <c r="R14" i="5"/>
  <c r="R18" i="5"/>
  <c r="R15" i="5"/>
  <c r="R16" i="5"/>
  <c r="R13" i="5"/>
  <c r="R23" i="5"/>
  <c r="R21" i="5"/>
  <c r="R19" i="5"/>
  <c r="R26" i="5"/>
  <c r="R20" i="5"/>
  <c r="Y151" i="1" l="1"/>
  <c r="AB151" i="1" s="1"/>
  <c r="V151" i="1"/>
  <c r="P151" i="1"/>
</calcChain>
</file>

<file path=xl/sharedStrings.xml><?xml version="1.0" encoding="utf-8"?>
<sst xmlns="http://schemas.openxmlformats.org/spreadsheetml/2006/main" count="2297" uniqueCount="502">
  <si>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</si>
  <si>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</si>
  <si>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</si>
  <si>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</si>
  <si>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</si>
  <si>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五</t>
  </si>
  <si>
    <t>一</t>
  </si>
  <si>
    <t>二</t>
  </si>
  <si>
    <t>星期三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</si>
  <si>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</si>
  <si>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</si>
  <si>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</si>
  <si>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</si>
  <si>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</si>
  <si>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</si>
  <si>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</si>
  <si>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</si>
  <si>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</si>
  <si>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</si>
  <si>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</si>
  <si>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</si>
  <si>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</si>
  <si>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</si>
  <si>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</si>
  <si>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</si>
  <si>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</si>
  <si>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</si>
  <si>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</si>
  <si>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</si>
  <si>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</si>
  <si>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</si>
  <si>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</si>
  <si>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</si>
  <si>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</si>
  <si>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</si>
  <si>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</si>
  <si>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</si>
  <si>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</si>
  <si>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</si>
  <si>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</si>
  <si>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</si>
  <si>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</si>
  <si>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</si>
  <si>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</si>
  <si>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</si>
  <si>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</si>
  <si>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</si>
  <si>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g</t>
  </si>
  <si>
    <t>豆漿</t>
    <phoneticPr fontId="21" type="noConversion"/>
  </si>
  <si>
    <t>紅蘿蔔片</t>
    <phoneticPr fontId="21" type="noConversion"/>
  </si>
  <si>
    <t>九層塔</t>
  </si>
  <si>
    <t>g</t>
    <phoneticPr fontId="21" type="noConversion"/>
  </si>
  <si>
    <t>紅蘿蔔中丁</t>
    <phoneticPr fontId="21" type="noConversion"/>
  </si>
  <si>
    <t>毛豆仁</t>
    <phoneticPr fontId="21" type="noConversion"/>
  </si>
  <si>
    <t>香滷蘭花干</t>
    <phoneticPr fontId="21" type="noConversion"/>
  </si>
  <si>
    <t>豆芽菜</t>
    <phoneticPr fontId="21" type="noConversion"/>
  </si>
  <si>
    <t>紅蘿蔔絲</t>
    <phoneticPr fontId="21" type="noConversion"/>
  </si>
  <si>
    <t>絞蒜</t>
    <phoneticPr fontId="21" type="noConversion"/>
  </si>
  <si>
    <t>白菜滷</t>
    <phoneticPr fontId="21" type="noConversion"/>
  </si>
  <si>
    <t>塔香海茸</t>
    <phoneticPr fontId="21" type="noConversion"/>
  </si>
  <si>
    <t>九層塔</t>
    <phoneticPr fontId="21" type="noConversion"/>
  </si>
  <si>
    <t>豆漿</t>
    <phoneticPr fontId="21" type="noConversion"/>
  </si>
  <si>
    <t>雞胸丁</t>
  </si>
  <si>
    <t>洋蔥絲</t>
  </si>
  <si>
    <t>星期五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</si>
  <si>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</si>
  <si>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</si>
  <si>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</si>
  <si>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</si>
  <si>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星期五</t>
    <phoneticPr fontId="21" type="noConversion"/>
  </si>
  <si>
    <t>主食</t>
    <phoneticPr fontId="21" type="noConversion"/>
  </si>
  <si>
    <t>副菜</t>
    <phoneticPr fontId="21" type="noConversion"/>
  </si>
  <si>
    <t>主菜</t>
    <phoneticPr fontId="21" type="noConversion"/>
  </si>
  <si>
    <t>主菜</t>
    <phoneticPr fontId="21" type="noConversion"/>
  </si>
  <si>
    <t>副菜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</si>
  <si>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</si>
  <si>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</si>
  <si>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</si>
  <si>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副菜</t>
    <phoneticPr fontId="21" type="noConversion"/>
  </si>
  <si>
    <t>五</t>
    <phoneticPr fontId="21" type="noConversion"/>
  </si>
  <si>
    <t>木耳絲</t>
  </si>
  <si>
    <t>高麗菜絲</t>
  </si>
  <si>
    <t>洋蔥片</t>
  </si>
  <si>
    <t>蔥花</t>
    <phoneticPr fontId="21" type="noConversion"/>
  </si>
  <si>
    <t>虱目魚丸</t>
    <phoneticPr fontId="21" type="noConversion"/>
  </si>
  <si>
    <t>紅K絲</t>
  </si>
  <si>
    <t>紅K中丁</t>
  </si>
  <si>
    <t>白米</t>
    <phoneticPr fontId="21" type="noConversion"/>
  </si>
  <si>
    <t>有機黑葉白菜</t>
  </si>
  <si>
    <t>有機小白菜</t>
  </si>
  <si>
    <t>有機小松菜</t>
  </si>
  <si>
    <t>麥片飯</t>
  </si>
  <si>
    <t>有機味美菜</t>
  </si>
  <si>
    <t>有機青松菜</t>
  </si>
  <si>
    <t>油菜</t>
    <phoneticPr fontId="21" type="noConversion"/>
  </si>
  <si>
    <t>蚵白菜</t>
    <phoneticPr fontId="21" type="noConversion"/>
  </si>
  <si>
    <t>小芋泥包</t>
    <phoneticPr fontId="21" type="noConversion"/>
  </si>
  <si>
    <t>日式雜煮</t>
  </si>
  <si>
    <t>有機胚芽飯</t>
    <phoneticPr fontId="21" type="noConversion"/>
  </si>
  <si>
    <t>小米飯</t>
    <phoneticPr fontId="21" type="noConversion"/>
  </si>
  <si>
    <t>香鬆飯</t>
    <phoneticPr fontId="21" type="noConversion"/>
  </si>
  <si>
    <t>薏仁飯</t>
    <phoneticPr fontId="21" type="noConversion"/>
  </si>
  <si>
    <t>白米</t>
    <phoneticPr fontId="21" type="noConversion"/>
  </si>
  <si>
    <t>g</t>
    <phoneticPr fontId="21" type="noConversion"/>
  </si>
  <si>
    <t>胚芽米</t>
    <phoneticPr fontId="21" type="noConversion"/>
  </si>
  <si>
    <t>有機燕麥飯</t>
    <phoneticPr fontId="21" type="noConversion"/>
  </si>
  <si>
    <t>燕麥飯</t>
    <phoneticPr fontId="21" type="noConversion"/>
  </si>
  <si>
    <t>蘿蔔大骨湯</t>
    <phoneticPr fontId="21" type="noConversion"/>
  </si>
  <si>
    <t>格致國中112年10月份 營養午餐 葷食 菜單</t>
    <phoneticPr fontId="22" type="noConversion"/>
  </si>
  <si>
    <t>螞蟻上樹</t>
    <phoneticPr fontId="21" type="noConversion"/>
  </si>
  <si>
    <t>小米飯</t>
  </si>
  <si>
    <t>香滷雞腿*1</t>
    <phoneticPr fontId="21" type="noConversion"/>
  </si>
  <si>
    <t>糙米飯</t>
    <phoneticPr fontId="21" type="noConversion"/>
  </si>
  <si>
    <t>台式炒麵</t>
    <phoneticPr fontId="21" type="noConversion"/>
  </si>
  <si>
    <t>有機葵瓜子翡翠炒飯</t>
    <phoneticPr fontId="21" type="noConversion"/>
  </si>
  <si>
    <t>客家炒粄條</t>
    <phoneticPr fontId="21" type="noConversion"/>
  </si>
  <si>
    <t>泡菜豬肉炒烏龍</t>
  </si>
  <si>
    <t>小芋泥包*1</t>
    <phoneticPr fontId="21" type="noConversion"/>
  </si>
  <si>
    <t>糙米飯</t>
    <phoneticPr fontId="21" type="noConversion"/>
  </si>
  <si>
    <t>紫米飯</t>
    <phoneticPr fontId="21" type="noConversion"/>
  </si>
  <si>
    <t>有機燕麥飯</t>
    <phoneticPr fontId="21" type="noConversion"/>
  </si>
  <si>
    <t>麥片飯</t>
    <phoneticPr fontId="21" type="noConversion"/>
  </si>
  <si>
    <t>有機福山萵苣</t>
  </si>
  <si>
    <t>有機廣島菜</t>
  </si>
  <si>
    <t>有機蘿蔓萵苣</t>
  </si>
  <si>
    <t>有機油江菜</t>
  </si>
  <si>
    <t>有機黑葉白菜</t>
    <phoneticPr fontId="21" type="noConversion"/>
  </si>
  <si>
    <t>有機青松菜</t>
    <phoneticPr fontId="21" type="noConversion"/>
  </si>
  <si>
    <t>有機荷葉白菜</t>
    <phoneticPr fontId="21" type="noConversion"/>
  </si>
  <si>
    <t>有機小白菜</t>
    <phoneticPr fontId="21" type="noConversion"/>
  </si>
  <si>
    <t>翅小腿</t>
    <phoneticPr fontId="21" type="noConversion"/>
  </si>
  <si>
    <t>P</t>
    <phoneticPr fontId="21" type="noConversion"/>
  </si>
  <si>
    <t>糙米</t>
    <phoneticPr fontId="21" type="noConversion"/>
  </si>
  <si>
    <t>油麵(白)</t>
    <phoneticPr fontId="21" type="noConversion"/>
  </si>
  <si>
    <t>肉絲</t>
    <phoneticPr fontId="21" type="noConversion"/>
  </si>
  <si>
    <t>CAS小鮮肉包</t>
    <phoneticPr fontId="21" type="noConversion"/>
  </si>
  <si>
    <t>木耳片</t>
  </si>
  <si>
    <t>毛豆仁</t>
  </si>
  <si>
    <t>有機黑葉白菜切</t>
    <phoneticPr fontId="21" type="noConversion"/>
  </si>
  <si>
    <t>地瓜小丁</t>
  </si>
  <si>
    <t>芋頭小丁</t>
  </si>
  <si>
    <t>西谷米</t>
  </si>
  <si>
    <t>奶粉</t>
    <phoneticPr fontId="21" type="noConversion"/>
  </si>
  <si>
    <t>豆腐</t>
    <phoneticPr fontId="21" type="noConversion"/>
  </si>
  <si>
    <t>紅蘿蔔絲</t>
    <phoneticPr fontId="21" type="noConversion"/>
  </si>
  <si>
    <t>木耳絲</t>
    <phoneticPr fontId="21" type="noConversion"/>
  </si>
  <si>
    <t>金針菇對切</t>
    <phoneticPr fontId="21" type="noConversion"/>
  </si>
  <si>
    <t>扁蒲小丁</t>
    <phoneticPr fontId="21" type="noConversion"/>
  </si>
  <si>
    <t>烏魚</t>
    <phoneticPr fontId="21" type="noConversion"/>
  </si>
  <si>
    <t>白米</t>
    <phoneticPr fontId="21" type="noConversion"/>
  </si>
  <si>
    <t>麥片</t>
    <phoneticPr fontId="21" type="noConversion"/>
  </si>
  <si>
    <t>雞翅</t>
    <phoneticPr fontId="21" type="noConversion"/>
  </si>
  <si>
    <t>豆干</t>
    <phoneticPr fontId="21" type="noConversion"/>
  </si>
  <si>
    <t>絞肉</t>
    <phoneticPr fontId="21" type="noConversion"/>
  </si>
  <si>
    <t>玉米粒</t>
    <phoneticPr fontId="21" type="noConversion"/>
  </si>
  <si>
    <t>有機青松菜切</t>
    <phoneticPr fontId="21" type="noConversion"/>
  </si>
  <si>
    <t>豆腐小丁</t>
    <phoneticPr fontId="21" type="noConversion"/>
  </si>
  <si>
    <t>CAS肉片</t>
    <phoneticPr fontId="21" type="noConversion"/>
  </si>
  <si>
    <t>豆芽菜</t>
    <phoneticPr fontId="21" type="noConversion"/>
  </si>
  <si>
    <t>紅蘿蔔片</t>
    <phoneticPr fontId="21" type="noConversion"/>
  </si>
  <si>
    <t>有機荷葉白菜切</t>
    <phoneticPr fontId="21" type="noConversion"/>
  </si>
  <si>
    <t>黑糯米</t>
    <phoneticPr fontId="21" type="noConversion"/>
  </si>
  <si>
    <t>洋薏仁</t>
    <phoneticPr fontId="21" type="noConversion"/>
  </si>
  <si>
    <t>冬瓜小丁</t>
    <phoneticPr fontId="21" type="noConversion"/>
  </si>
  <si>
    <t>CAS大骨切</t>
    <phoneticPr fontId="21" type="noConversion"/>
  </si>
  <si>
    <t>豆干切片</t>
    <phoneticPr fontId="21" type="noConversion"/>
  </si>
  <si>
    <t>雞胸丁</t>
    <phoneticPr fontId="21" type="noConversion"/>
  </si>
  <si>
    <t>泡菜</t>
    <phoneticPr fontId="21" type="noConversion"/>
  </si>
  <si>
    <t>大白菜切</t>
    <phoneticPr fontId="21" type="noConversion"/>
  </si>
  <si>
    <t>年糕</t>
    <phoneticPr fontId="21" type="noConversion"/>
  </si>
  <si>
    <t>豆豉</t>
    <phoneticPr fontId="21" type="noConversion"/>
  </si>
  <si>
    <t>花椰菜</t>
    <phoneticPr fontId="21" type="noConversion"/>
  </si>
  <si>
    <t>有機小白菜切</t>
    <phoneticPr fontId="21" type="noConversion"/>
  </si>
  <si>
    <t>滷蛋</t>
    <phoneticPr fontId="21" type="noConversion"/>
  </si>
  <si>
    <t>g</t>
    <phoneticPr fontId="21" type="noConversion"/>
  </si>
  <si>
    <t>洋蔥</t>
    <phoneticPr fontId="21" type="noConversion"/>
  </si>
  <si>
    <t>有機白米</t>
    <phoneticPr fontId="21" type="noConversion"/>
  </si>
  <si>
    <t>香鬆</t>
    <phoneticPr fontId="21" type="noConversion"/>
  </si>
  <si>
    <t>燕麥粒</t>
    <phoneticPr fontId="21" type="noConversion"/>
  </si>
  <si>
    <t>小米</t>
    <phoneticPr fontId="21" type="noConversion"/>
  </si>
  <si>
    <t>洋蔥片</t>
    <phoneticPr fontId="21" type="noConversion"/>
  </si>
  <si>
    <t>匈牙利紅椒粉</t>
    <phoneticPr fontId="21" type="noConversion"/>
  </si>
  <si>
    <t>p</t>
    <phoneticPr fontId="21" type="noConversion"/>
  </si>
  <si>
    <t>洋芋小丁</t>
    <phoneticPr fontId="21" type="noConversion"/>
  </si>
  <si>
    <t>枸杞</t>
    <phoneticPr fontId="21" type="noConversion"/>
  </si>
  <si>
    <t>海芽</t>
    <phoneticPr fontId="21" type="noConversion"/>
  </si>
  <si>
    <t>味噌</t>
    <phoneticPr fontId="21" type="noConversion"/>
  </si>
  <si>
    <t>熟白芝麻</t>
    <phoneticPr fontId="21" type="noConversion"/>
  </si>
  <si>
    <t>香菇</t>
    <phoneticPr fontId="21" type="noConversion"/>
  </si>
  <si>
    <t>水鯊魚丁</t>
    <phoneticPr fontId="21" type="noConversion"/>
  </si>
  <si>
    <t>地瓜小丁</t>
    <phoneticPr fontId="21" type="noConversion"/>
  </si>
  <si>
    <t>洋蔥中丁</t>
  </si>
  <si>
    <t>筍角</t>
  </si>
  <si>
    <t>紅蘿蔔中丁</t>
    <phoneticPr fontId="21" type="noConversion"/>
  </si>
  <si>
    <t>洋芋中丁</t>
    <phoneticPr fontId="21" type="noConversion"/>
  </si>
  <si>
    <t>毛豆仁</t>
    <phoneticPr fontId="21" type="noConversion"/>
  </si>
  <si>
    <t>杏鮑菇</t>
    <phoneticPr fontId="21" type="noConversion"/>
  </si>
  <si>
    <t>咖哩粉</t>
    <phoneticPr fontId="21" type="noConversion"/>
  </si>
  <si>
    <t>紅椒中丁</t>
    <phoneticPr fontId="21" type="noConversion"/>
  </si>
  <si>
    <t>有機福山萵苣切</t>
    <phoneticPr fontId="21" type="noConversion"/>
  </si>
  <si>
    <t>白芝麻</t>
    <phoneticPr fontId="21" type="noConversion"/>
  </si>
  <si>
    <t>麥芽糖</t>
    <phoneticPr fontId="21" type="noConversion"/>
  </si>
  <si>
    <t>高麗菜絲</t>
    <phoneticPr fontId="21" type="noConversion"/>
  </si>
  <si>
    <t>地瓜</t>
    <phoneticPr fontId="21" type="noConversion"/>
  </si>
  <si>
    <t>高麗菜片</t>
    <phoneticPr fontId="21" type="noConversion"/>
  </si>
  <si>
    <t>薑片</t>
    <phoneticPr fontId="21" type="noConversion"/>
  </si>
  <si>
    <t>有機小松菜切</t>
    <phoneticPr fontId="21" type="noConversion"/>
  </si>
  <si>
    <t>秀珍菇</t>
    <phoneticPr fontId="21" type="noConversion"/>
  </si>
  <si>
    <t>大骨</t>
    <phoneticPr fontId="21" type="noConversion"/>
  </si>
  <si>
    <t>大黃瓜中丁</t>
    <phoneticPr fontId="21" type="noConversion"/>
  </si>
  <si>
    <t>豬排</t>
    <phoneticPr fontId="21" type="noConversion"/>
  </si>
  <si>
    <t>粄條</t>
    <phoneticPr fontId="21" type="noConversion"/>
  </si>
  <si>
    <t>洋蔥絲</t>
    <phoneticPr fontId="21" type="noConversion"/>
  </si>
  <si>
    <t>蔥段</t>
    <phoneticPr fontId="21" type="noConversion"/>
  </si>
  <si>
    <t>青江菜末</t>
    <phoneticPr fontId="21" type="noConversion"/>
  </si>
  <si>
    <t>白米</t>
    <phoneticPr fontId="21" type="noConversion"/>
  </si>
  <si>
    <t>肉絲</t>
    <phoneticPr fontId="21" type="noConversion"/>
  </si>
  <si>
    <t>紅蘿蔔小丁</t>
    <phoneticPr fontId="21" type="noConversion"/>
  </si>
  <si>
    <t>CAS玉米粒</t>
    <phoneticPr fontId="21" type="noConversion"/>
  </si>
  <si>
    <t>雞胸丁</t>
    <phoneticPr fontId="21" type="noConversion"/>
  </si>
  <si>
    <t>紅蘿蔔中丁</t>
    <phoneticPr fontId="21" type="noConversion"/>
  </si>
  <si>
    <t>南瓜中丁-帶皮</t>
    <phoneticPr fontId="21" type="noConversion"/>
  </si>
  <si>
    <t>排骨丁</t>
    <phoneticPr fontId="21" type="noConversion"/>
  </si>
  <si>
    <t>杏鮑菇</t>
    <phoneticPr fontId="21" type="noConversion"/>
  </si>
  <si>
    <t>青蔥</t>
    <phoneticPr fontId="21" type="noConversion"/>
  </si>
  <si>
    <t>冷凍毛豆仁</t>
    <phoneticPr fontId="21" type="noConversion"/>
  </si>
  <si>
    <t>水鯊魚</t>
    <phoneticPr fontId="21" type="noConversion"/>
  </si>
  <si>
    <t>地瓜</t>
    <phoneticPr fontId="21" type="noConversion"/>
  </si>
  <si>
    <t>海苔粉</t>
    <phoneticPr fontId="21" type="noConversion"/>
  </si>
  <si>
    <t>花椰菜</t>
    <phoneticPr fontId="21" type="noConversion"/>
  </si>
  <si>
    <t>紅蘿蔔片</t>
    <phoneticPr fontId="21" type="noConversion"/>
  </si>
  <si>
    <t>油片絲</t>
    <phoneticPr fontId="21" type="noConversion"/>
  </si>
  <si>
    <t>味噌</t>
    <phoneticPr fontId="21" type="noConversion"/>
  </si>
  <si>
    <t>豆腐</t>
    <phoneticPr fontId="21" type="noConversion"/>
  </si>
  <si>
    <t>海帶芽</t>
    <phoneticPr fontId="21" type="noConversion"/>
  </si>
  <si>
    <t>洋薏仁</t>
    <phoneticPr fontId="21" type="noConversion"/>
  </si>
  <si>
    <t>大黃瓜片</t>
    <phoneticPr fontId="21" type="noConversion"/>
  </si>
  <si>
    <t>肉羹</t>
    <phoneticPr fontId="21" type="noConversion"/>
  </si>
  <si>
    <t>沙茶醬</t>
    <phoneticPr fontId="21" type="noConversion"/>
  </si>
  <si>
    <t>腿排</t>
    <phoneticPr fontId="21" type="noConversion"/>
  </si>
  <si>
    <t>P</t>
    <phoneticPr fontId="21" type="noConversion"/>
  </si>
  <si>
    <t>糙米</t>
    <phoneticPr fontId="21" type="noConversion"/>
  </si>
  <si>
    <t>麥片</t>
    <phoneticPr fontId="21" type="noConversion"/>
  </si>
  <si>
    <t>有機白米</t>
    <phoneticPr fontId="21" type="noConversion"/>
  </si>
  <si>
    <t>燕麥</t>
    <phoneticPr fontId="21" type="noConversion"/>
  </si>
  <si>
    <t>絞肉</t>
    <phoneticPr fontId="21" type="noConversion"/>
  </si>
  <si>
    <t>筍片</t>
    <phoneticPr fontId="21" type="noConversion"/>
  </si>
  <si>
    <t>木耳</t>
    <phoneticPr fontId="21" type="noConversion"/>
  </si>
  <si>
    <t>紅蘿蔔</t>
    <phoneticPr fontId="21" type="noConversion"/>
  </si>
  <si>
    <t>薑絲</t>
    <phoneticPr fontId="21" type="noConversion"/>
  </si>
  <si>
    <t>蔥花</t>
    <phoneticPr fontId="21" type="noConversion"/>
  </si>
  <si>
    <t>豆腸</t>
    <phoneticPr fontId="21" type="noConversion"/>
  </si>
  <si>
    <t>洋蔥片</t>
    <phoneticPr fontId="21" type="noConversion"/>
  </si>
  <si>
    <t>綠豆芽</t>
    <phoneticPr fontId="21" type="noConversion"/>
  </si>
  <si>
    <t>肉絲豆芽</t>
    <phoneticPr fontId="21" type="noConversion"/>
  </si>
  <si>
    <t>豬肉丁</t>
    <phoneticPr fontId="21" type="noConversion"/>
  </si>
  <si>
    <t>豆薯中丁</t>
    <phoneticPr fontId="21" type="noConversion"/>
  </si>
  <si>
    <t>豆豉</t>
    <phoneticPr fontId="21" type="noConversion"/>
  </si>
  <si>
    <t>g</t>
    <phoneticPr fontId="21" type="noConversion"/>
  </si>
  <si>
    <t>木耳片</t>
    <phoneticPr fontId="21" type="noConversion"/>
  </si>
  <si>
    <t>有機廣島菜切</t>
    <phoneticPr fontId="21" type="noConversion"/>
  </si>
  <si>
    <t>有機味美菜切</t>
    <phoneticPr fontId="21" type="noConversion"/>
  </si>
  <si>
    <t>有機蘿蔓萵苣切</t>
    <phoneticPr fontId="21" type="noConversion"/>
  </si>
  <si>
    <t>有機小白菜切</t>
    <phoneticPr fontId="21" type="noConversion"/>
  </si>
  <si>
    <t>有機青松菜切</t>
    <phoneticPr fontId="21" type="noConversion"/>
  </si>
  <si>
    <t>有機油江菜切</t>
    <phoneticPr fontId="21" type="noConversion"/>
  </si>
  <si>
    <t>玉米</t>
    <phoneticPr fontId="21" type="noConversion"/>
  </si>
  <si>
    <t>金針菇對切</t>
    <phoneticPr fontId="21" type="noConversion"/>
  </si>
  <si>
    <t>紅蘿蔔絲</t>
    <phoneticPr fontId="21" type="noConversion"/>
  </si>
  <si>
    <t>雞腿</t>
    <phoneticPr fontId="21" type="noConversion"/>
  </si>
  <si>
    <t>p</t>
    <phoneticPr fontId="21" type="noConversion"/>
  </si>
  <si>
    <t>肉片</t>
    <phoneticPr fontId="21" type="noConversion"/>
  </si>
  <si>
    <t>小黃瓜片</t>
    <phoneticPr fontId="21" type="noConversion"/>
  </si>
  <si>
    <t>高麗菜片</t>
    <phoneticPr fontId="21" type="noConversion"/>
  </si>
  <si>
    <t>絞蒜</t>
    <phoneticPr fontId="21" type="noConversion"/>
  </si>
  <si>
    <t>洋芋小丁</t>
    <phoneticPr fontId="21" type="noConversion"/>
  </si>
  <si>
    <t>咖哩粉</t>
    <phoneticPr fontId="21" type="noConversion"/>
  </si>
  <si>
    <t>雞肉</t>
    <phoneticPr fontId="21" type="noConversion"/>
  </si>
  <si>
    <t>杏鮑菇中丁</t>
    <phoneticPr fontId="21" type="noConversion"/>
  </si>
  <si>
    <t>薑片</t>
    <phoneticPr fontId="21" type="noConversion"/>
  </si>
  <si>
    <t>九層塔</t>
    <phoneticPr fontId="21" type="noConversion"/>
  </si>
  <si>
    <t>番茄</t>
    <phoneticPr fontId="21" type="noConversion"/>
  </si>
  <si>
    <t>番茄中丁</t>
    <phoneticPr fontId="21" type="noConversion"/>
  </si>
  <si>
    <t>毛豆仁</t>
    <phoneticPr fontId="21" type="noConversion"/>
  </si>
  <si>
    <t>玉米段</t>
    <phoneticPr fontId="21" type="noConversion"/>
  </si>
  <si>
    <t>油豆腐</t>
    <phoneticPr fontId="21" type="noConversion"/>
  </si>
  <si>
    <t>白蘿蔔</t>
    <phoneticPr fontId="21" type="noConversion"/>
  </si>
  <si>
    <t>柴魚片</t>
    <phoneticPr fontId="21" type="noConversion"/>
  </si>
  <si>
    <t>彩椒</t>
    <phoneticPr fontId="21" type="noConversion"/>
  </si>
  <si>
    <t>泡菜</t>
    <phoneticPr fontId="21" type="noConversion"/>
  </si>
  <si>
    <t>大白菜</t>
    <phoneticPr fontId="21" type="noConversion"/>
  </si>
  <si>
    <t>榨菜</t>
    <phoneticPr fontId="21" type="noConversion"/>
  </si>
  <si>
    <t>粉絲</t>
    <phoneticPr fontId="21" type="noConversion"/>
  </si>
  <si>
    <t>洋蔥</t>
    <phoneticPr fontId="21" type="noConversion"/>
  </si>
  <si>
    <t>洋芋</t>
    <phoneticPr fontId="21" type="noConversion"/>
  </si>
  <si>
    <t>蜜八寶豆</t>
    <phoneticPr fontId="21" type="noConversion"/>
  </si>
  <si>
    <t>仙草汁</t>
    <phoneticPr fontId="21" type="noConversion"/>
  </si>
  <si>
    <t>黑糯米</t>
    <phoneticPr fontId="21" type="noConversion"/>
  </si>
  <si>
    <t>燕麥粒</t>
    <phoneticPr fontId="21" type="noConversion"/>
  </si>
  <si>
    <t>魚丁</t>
    <phoneticPr fontId="21" type="noConversion"/>
  </si>
  <si>
    <t>洋蔥中丁</t>
    <phoneticPr fontId="21" type="noConversion"/>
  </si>
  <si>
    <t>紅K中丁</t>
    <phoneticPr fontId="21" type="noConversion"/>
  </si>
  <si>
    <t>香酥翅小腿</t>
    <phoneticPr fontId="21" type="noConversion"/>
  </si>
  <si>
    <t>紫米桂圓甜湯</t>
    <phoneticPr fontId="21" type="noConversion"/>
  </si>
  <si>
    <t>桂圓</t>
    <phoneticPr fontId="21" type="noConversion"/>
  </si>
  <si>
    <t>蒜香菠菜</t>
    <phoneticPr fontId="21" type="noConversion"/>
  </si>
  <si>
    <t>高麗菜</t>
    <phoneticPr fontId="21" type="noConversion"/>
  </si>
  <si>
    <t>花椰菜</t>
    <phoneticPr fontId="21" type="noConversion"/>
  </si>
  <si>
    <t>冬瓜燒麵輪</t>
    <phoneticPr fontId="21" type="noConversion"/>
  </si>
  <si>
    <t>冬瓜大丁</t>
    <phoneticPr fontId="21" type="noConversion"/>
  </si>
  <si>
    <t>麵輪切</t>
    <phoneticPr fontId="21" type="noConversion"/>
  </si>
  <si>
    <t>乾香菇絲</t>
    <phoneticPr fontId="21" type="noConversion"/>
  </si>
  <si>
    <t>雞絲飯</t>
    <phoneticPr fontId="21" type="noConversion"/>
  </si>
  <si>
    <t>CAS雞絲</t>
    <phoneticPr fontId="21" type="noConversion"/>
  </si>
  <si>
    <t>蒜頭</t>
    <phoneticPr fontId="21" type="noConversion"/>
  </si>
  <si>
    <t>洋芋濃湯</t>
    <phoneticPr fontId="21" type="noConversion"/>
  </si>
  <si>
    <t>玉米粒</t>
    <phoneticPr fontId="21" type="noConversion"/>
  </si>
  <si>
    <t>洋蔥小丁</t>
    <phoneticPr fontId="21" type="noConversion"/>
  </si>
  <si>
    <t>奶粉</t>
    <phoneticPr fontId="21" type="noConversion"/>
  </si>
  <si>
    <t>絞肉</t>
    <phoneticPr fontId="21" type="noConversion"/>
  </si>
  <si>
    <t>泰式打拋豬</t>
    <phoneticPr fontId="21" type="noConversion"/>
  </si>
  <si>
    <t>洋蔥</t>
    <phoneticPr fontId="21" type="noConversion"/>
  </si>
  <si>
    <t>豆薯小丁</t>
    <phoneticPr fontId="21" type="noConversion"/>
  </si>
  <si>
    <t>番茄小丁</t>
    <phoneticPr fontId="21" type="noConversion"/>
  </si>
  <si>
    <t>魚露</t>
    <phoneticPr fontId="21" type="noConversion"/>
  </si>
  <si>
    <t>豆包絲</t>
    <phoneticPr fontId="21" type="noConversion"/>
  </si>
  <si>
    <t>豆薯</t>
    <phoneticPr fontId="21" type="noConversion"/>
  </si>
  <si>
    <t>蔥花</t>
    <phoneticPr fontId="21" type="noConversion"/>
  </si>
  <si>
    <t>大白菜</t>
    <phoneticPr fontId="21" type="noConversion"/>
  </si>
  <si>
    <t>木耳絲</t>
    <phoneticPr fontId="21" type="noConversion"/>
  </si>
  <si>
    <t>鴻喜菇</t>
    <phoneticPr fontId="21" type="noConversion"/>
  </si>
  <si>
    <t>盒蛋</t>
    <phoneticPr fontId="21" type="noConversion"/>
  </si>
  <si>
    <t>洋蔥絲</t>
    <phoneticPr fontId="21" type="noConversion"/>
  </si>
  <si>
    <t>碎培根</t>
    <phoneticPr fontId="21" type="noConversion"/>
  </si>
  <si>
    <t>紅藜</t>
    <phoneticPr fontId="21" type="noConversion"/>
  </si>
  <si>
    <t>小魚乾</t>
    <phoneticPr fontId="21" type="noConversion"/>
  </si>
  <si>
    <t>甜椒</t>
    <phoneticPr fontId="21" type="noConversion"/>
  </si>
  <si>
    <t>黃瓜鴿蛋</t>
    <phoneticPr fontId="21" type="noConversion"/>
  </si>
  <si>
    <t>大黃瓜切</t>
    <phoneticPr fontId="21" type="noConversion"/>
  </si>
  <si>
    <t>肉絲</t>
    <phoneticPr fontId="21" type="noConversion"/>
  </si>
  <si>
    <t>杏鮑菇</t>
    <phoneticPr fontId="21" type="noConversion"/>
  </si>
  <si>
    <t>黑糖地瓜湯</t>
    <phoneticPr fontId="21" type="noConversion"/>
  </si>
  <si>
    <t>紅糖</t>
    <phoneticPr fontId="21" type="noConversion"/>
  </si>
  <si>
    <t>薑片</t>
    <phoneticPr fontId="21" type="noConversion"/>
  </si>
  <si>
    <t>紅藜</t>
    <phoneticPr fontId="21" type="noConversion"/>
  </si>
  <si>
    <t>四季豆</t>
    <phoneticPr fontId="21" type="noConversion"/>
  </si>
  <si>
    <t>馬鈴薯大丁</t>
    <phoneticPr fontId="21" type="noConversion"/>
  </si>
  <si>
    <t>豆腐乳</t>
    <phoneticPr fontId="21" type="noConversion"/>
  </si>
  <si>
    <t>洋蔥中丁</t>
    <phoneticPr fontId="21" type="noConversion"/>
  </si>
  <si>
    <t>大骨</t>
    <phoneticPr fontId="21" type="noConversion"/>
  </si>
  <si>
    <t>南瓜泥</t>
    <phoneticPr fontId="21" type="noConversion"/>
  </si>
  <si>
    <t>糖醋豬柳</t>
    <phoneticPr fontId="21" type="noConversion"/>
  </si>
  <si>
    <t>豬肉柳</t>
    <phoneticPr fontId="21" type="noConversion"/>
  </si>
  <si>
    <t>蒜末</t>
    <phoneticPr fontId="21" type="noConversion"/>
  </si>
  <si>
    <t>黃椒</t>
    <phoneticPr fontId="21" type="noConversion"/>
  </si>
  <si>
    <t>筍絲</t>
    <phoneticPr fontId="21" type="noConversion"/>
  </si>
  <si>
    <t>佛跳牆</t>
    <phoneticPr fontId="21" type="noConversion"/>
  </si>
  <si>
    <t>蝦米</t>
    <phoneticPr fontId="21" type="noConversion"/>
  </si>
  <si>
    <t>乾香菇絲</t>
    <phoneticPr fontId="21" type="noConversion"/>
  </si>
  <si>
    <t>麵疙瘩</t>
    <phoneticPr fontId="21" type="noConversion"/>
  </si>
  <si>
    <t>豬肉絲</t>
    <phoneticPr fontId="21" type="noConversion"/>
  </si>
  <si>
    <t>泡菜炒麵疙瘩</t>
    <phoneticPr fontId="21" type="noConversion"/>
  </si>
  <si>
    <t>大黃瓜小丁</t>
    <phoneticPr fontId="21" type="noConversion"/>
  </si>
  <si>
    <t>葵瓜子</t>
    <phoneticPr fontId="21" type="noConversion"/>
  </si>
  <si>
    <t>肉骨茶湯</t>
    <phoneticPr fontId="21" type="noConversion"/>
  </si>
  <si>
    <t>肉骨茶包</t>
    <phoneticPr fontId="21" type="noConversion"/>
  </si>
  <si>
    <t>南瓜豆腐羹</t>
    <phoneticPr fontId="21" type="noConversion"/>
  </si>
  <si>
    <t>南瓜大丁</t>
    <phoneticPr fontId="21" type="noConversion"/>
  </si>
  <si>
    <t>豆腐</t>
    <phoneticPr fontId="21" type="noConversion"/>
  </si>
  <si>
    <t>毛豆仁</t>
    <phoneticPr fontId="21" type="noConversion"/>
  </si>
  <si>
    <t>蔥段</t>
  </si>
  <si>
    <t>蔥段</t>
    <phoneticPr fontId="21" type="noConversion"/>
  </si>
  <si>
    <t>洋菇(罐頭)</t>
    <phoneticPr fontId="21" type="noConversion"/>
  </si>
  <si>
    <t>義大利香料粉</t>
    <phoneticPr fontId="21" type="noConversion"/>
  </si>
  <si>
    <t>南瓜濃湯</t>
    <phoneticPr fontId="21" type="noConversion"/>
  </si>
  <si>
    <t>南瓜小丁-去皮</t>
    <phoneticPr fontId="21" type="noConversion"/>
  </si>
  <si>
    <t>CAS花椰菜</t>
    <phoneticPr fontId="21" type="noConversion"/>
  </si>
  <si>
    <t>CAS高麗菜</t>
    <phoneticPr fontId="21" type="noConversion"/>
  </si>
  <si>
    <t>肉柳</t>
    <phoneticPr fontId="21" type="noConversion"/>
  </si>
  <si>
    <t>鳥蛋</t>
    <phoneticPr fontId="21" type="noConversion"/>
  </si>
  <si>
    <t>大白菜絲</t>
    <phoneticPr fontId="21" type="noConversion"/>
  </si>
  <si>
    <t>福山萵苣</t>
    <phoneticPr fontId="21" type="noConversion"/>
  </si>
  <si>
    <t>TAP油菜切</t>
    <phoneticPr fontId="21" type="noConversion"/>
  </si>
  <si>
    <t>TAP蚵白菜切</t>
    <phoneticPr fontId="21" type="noConversion"/>
  </si>
  <si>
    <t>TAP福山萵苣切</t>
    <phoneticPr fontId="21" type="noConversion"/>
  </si>
  <si>
    <t>豆薯魚丸湯</t>
    <phoneticPr fontId="21" type="noConversion"/>
  </si>
  <si>
    <t>玉米段</t>
    <phoneticPr fontId="21" type="noConversion"/>
  </si>
  <si>
    <t>大骨</t>
    <phoneticPr fontId="21" type="noConversion"/>
  </si>
  <si>
    <t>TAP菠菜</t>
    <phoneticPr fontId="21" type="noConversion"/>
  </si>
  <si>
    <t>TAP油菜</t>
    <phoneticPr fontId="21" type="noConversion"/>
  </si>
  <si>
    <t>QQ圓</t>
    <phoneticPr fontId="21" type="noConversion"/>
  </si>
  <si>
    <t>菠菜</t>
    <phoneticPr fontId="21" type="noConversion"/>
  </si>
  <si>
    <t>TAP菠菜</t>
    <phoneticPr fontId="21" type="noConversion"/>
  </si>
  <si>
    <t>蘿蔔中丁</t>
    <phoneticPr fontId="21" type="noConversion"/>
  </si>
  <si>
    <t>腐皮</t>
    <phoneticPr fontId="21" type="noConversion"/>
  </si>
  <si>
    <t>桃源國小112年11月份 營養午餐 葷食 菜單</t>
    <phoneticPr fontId="22" type="noConversion"/>
  </si>
  <si>
    <t>凍豆腐</t>
  </si>
  <si>
    <t>甜椒</t>
  </si>
  <si>
    <t>皇帝豆</t>
  </si>
  <si>
    <t>福菜炒筍絲</t>
    <phoneticPr fontId="21" type="noConversion"/>
  </si>
  <si>
    <t>福菜</t>
    <phoneticPr fontId="21" type="noConversion"/>
  </si>
  <si>
    <t>酸菜麵腸</t>
  </si>
  <si>
    <t>金菇白菜</t>
  </si>
  <si>
    <t>糖醋豆包</t>
  </si>
  <si>
    <t>高麗菜炒豆干</t>
    <phoneticPr fontId="21" type="noConversion"/>
  </si>
  <si>
    <t>腐皮花椰菜</t>
    <phoneticPr fontId="21" type="noConversion"/>
  </si>
  <si>
    <t>香滷雞蛋</t>
    <phoneticPr fontId="21" type="noConversion"/>
  </si>
  <si>
    <t>番茄豆腐</t>
    <phoneticPr fontId="21" type="noConversion"/>
  </si>
  <si>
    <t>玉米肉茸</t>
    <phoneticPr fontId="21" type="noConversion"/>
  </si>
  <si>
    <t>鐵板銀芽</t>
  </si>
  <si>
    <t>塔香茄子褒</t>
    <phoneticPr fontId="21" type="noConversion"/>
  </si>
  <si>
    <t>炒青木瓜絲</t>
    <phoneticPr fontId="21" type="noConversion"/>
  </si>
  <si>
    <t>醬燒冬瓜滷</t>
  </si>
  <si>
    <t>香料薯絲</t>
  </si>
  <si>
    <t>什錦扁蒲</t>
    <phoneticPr fontId="21" type="noConversion"/>
  </si>
  <si>
    <t>家常豆腐</t>
    <phoneticPr fontId="21" type="noConversion"/>
  </si>
  <si>
    <t>洋芋炒蛋</t>
    <phoneticPr fontId="21" type="noConversion"/>
  </si>
  <si>
    <t>鮮奶</t>
    <phoneticPr fontId="21" type="noConversion"/>
  </si>
  <si>
    <t>豆漿</t>
    <phoneticPr fontId="21" type="noConversion"/>
  </si>
  <si>
    <t>水果</t>
    <phoneticPr fontId="21" type="noConversion"/>
  </si>
  <si>
    <t>胚芽飯</t>
    <phoneticPr fontId="21" type="noConversion"/>
  </si>
  <si>
    <t>三杯豆腸</t>
    <phoneticPr fontId="21" type="noConversion"/>
  </si>
  <si>
    <r>
      <t xml:space="preserve">酸辣湯
</t>
    </r>
    <r>
      <rPr>
        <sz val="12"/>
        <color theme="1"/>
        <rFont val="標楷體"/>
        <family val="4"/>
        <charset val="136"/>
      </rPr>
      <t>(豆腐、紅蘿蔔、木耳、金針菇)</t>
    </r>
    <phoneticPr fontId="21" type="noConversion"/>
  </si>
  <si>
    <r>
      <t xml:space="preserve">冬瓜燒麵輪
</t>
    </r>
    <r>
      <rPr>
        <sz val="12"/>
        <color theme="1"/>
        <rFont val="標楷體"/>
        <family val="4"/>
        <charset val="136"/>
      </rPr>
      <t>(冬瓜、麵輪、木耳、紅蘿蔔、毛豆仁、乾香菇)</t>
    </r>
    <phoneticPr fontId="21" type="noConversion"/>
  </si>
  <si>
    <r>
      <t xml:space="preserve">扁蒲湯
</t>
    </r>
    <r>
      <rPr>
        <sz val="12"/>
        <color theme="1"/>
        <rFont val="標楷體"/>
        <family val="4"/>
        <charset val="136"/>
      </rPr>
      <t>(扁蒲)</t>
    </r>
    <phoneticPr fontId="21" type="noConversion"/>
  </si>
  <si>
    <r>
      <t xml:space="preserve">南瓜豆腐羹
</t>
    </r>
    <r>
      <rPr>
        <sz val="12"/>
        <rFont val="標楷體"/>
        <family val="4"/>
        <charset val="136"/>
      </rPr>
      <t>(南瓜、豆腐、毛豆仁、鴻喜菇)</t>
    </r>
    <phoneticPr fontId="21" type="noConversion"/>
  </si>
  <si>
    <r>
      <t xml:space="preserve">肉骨茶湯
</t>
    </r>
    <r>
      <rPr>
        <sz val="12"/>
        <color theme="1"/>
        <rFont val="標楷體"/>
        <family val="4"/>
        <charset val="136"/>
      </rPr>
      <t>(大白菜、大骨、肉骨茶包)</t>
    </r>
    <phoneticPr fontId="21" type="noConversion"/>
  </si>
  <si>
    <r>
      <t xml:space="preserve">壽喜燒肉
</t>
    </r>
    <r>
      <rPr>
        <sz val="12"/>
        <color theme="1"/>
        <rFont val="標楷體"/>
        <family val="4"/>
        <charset val="136"/>
      </rPr>
      <t>(豬肉、豆芽菜、紅蘿蔔、洋蔥)</t>
    </r>
    <phoneticPr fontId="21" type="noConversion"/>
  </si>
  <si>
    <r>
      <t xml:space="preserve">肉絲豆芽
</t>
    </r>
    <r>
      <rPr>
        <sz val="12"/>
        <rFont val="標楷體"/>
        <family val="4"/>
        <charset val="136"/>
      </rPr>
      <t>(豆芽菜、豆包、豬肉)</t>
    </r>
    <phoneticPr fontId="21" type="noConversion"/>
  </si>
  <si>
    <r>
      <t xml:space="preserve">紫米桂圓甜湯
</t>
    </r>
    <r>
      <rPr>
        <sz val="12"/>
        <color theme="1"/>
        <rFont val="標楷體"/>
        <family val="4"/>
        <charset val="136"/>
      </rPr>
      <t>(黑糯米、洋薏仁、桂圓)</t>
    </r>
    <phoneticPr fontId="21" type="noConversion"/>
  </si>
  <si>
    <r>
      <t xml:space="preserve">韓式年糕雞
</t>
    </r>
    <r>
      <rPr>
        <sz val="12"/>
        <color theme="1"/>
        <rFont val="標楷體"/>
        <family val="4"/>
        <charset val="136"/>
      </rPr>
      <t>(雞肉、大白菜、年糕、洋蔥、泡菜)</t>
    </r>
    <phoneticPr fontId="21" type="noConversion"/>
  </si>
  <si>
    <r>
      <t xml:space="preserve">冬瓜大骨湯
</t>
    </r>
    <r>
      <rPr>
        <sz val="12"/>
        <color theme="1"/>
        <rFont val="標楷體"/>
        <family val="4"/>
        <charset val="136"/>
      </rPr>
      <t>(冬瓜、大骨)</t>
    </r>
    <phoneticPr fontId="21" type="noConversion"/>
  </si>
  <si>
    <r>
      <t xml:space="preserve">義式時蔬
</t>
    </r>
    <r>
      <rPr>
        <sz val="12"/>
        <rFont val="標楷體"/>
        <family val="4"/>
        <charset val="136"/>
      </rPr>
      <t>(青花菜、甜椒、杏鮑菇、豬肉)</t>
    </r>
    <phoneticPr fontId="21" type="noConversion"/>
  </si>
  <si>
    <r>
      <t xml:space="preserve">洋芋濃湯
</t>
    </r>
    <r>
      <rPr>
        <sz val="12"/>
        <color theme="1"/>
        <rFont val="標楷體"/>
        <family val="4"/>
        <charset val="136"/>
      </rPr>
      <t>(洋芋、洋蔥、玉米粒)</t>
    </r>
    <phoneticPr fontId="21" type="noConversion"/>
  </si>
  <si>
    <t>洋蔥</t>
    <phoneticPr fontId="21" type="noConversion"/>
  </si>
  <si>
    <r>
      <t xml:space="preserve">三杯凍豆腐
</t>
    </r>
    <r>
      <rPr>
        <sz val="12"/>
        <rFont val="標楷體"/>
        <family val="4"/>
        <charset val="136"/>
      </rPr>
      <t>(凍豆腐、洋蔥、皇帝豆、彩椒)</t>
    </r>
    <phoneticPr fontId="21" type="noConversion"/>
  </si>
  <si>
    <r>
      <t xml:space="preserve">味噌海芽湯
</t>
    </r>
    <r>
      <rPr>
        <sz val="12"/>
        <color theme="1"/>
        <rFont val="標楷體"/>
        <family val="4"/>
        <charset val="136"/>
      </rPr>
      <t>(豆芽菜、海帶芽)</t>
    </r>
    <phoneticPr fontId="21" type="noConversion"/>
  </si>
  <si>
    <r>
      <t xml:space="preserve">福菜炒筍絲
</t>
    </r>
    <r>
      <rPr>
        <sz val="12"/>
        <rFont val="標楷體"/>
        <family val="4"/>
        <charset val="136"/>
      </rPr>
      <t>(筍、豬肉、腐皮、福菜)</t>
    </r>
    <phoneticPr fontId="21" type="noConversion"/>
  </si>
  <si>
    <r>
      <t xml:space="preserve">黑糖地瓜湯
</t>
    </r>
    <r>
      <rPr>
        <sz val="12"/>
        <rFont val="標楷體"/>
        <family val="4"/>
        <charset val="136"/>
      </rPr>
      <t>(地瓜)</t>
    </r>
    <phoneticPr fontId="21" type="noConversion"/>
  </si>
  <si>
    <r>
      <t xml:space="preserve">腐乳燒雞
</t>
    </r>
    <r>
      <rPr>
        <sz val="12"/>
        <color theme="1"/>
        <rFont val="標楷體"/>
        <family val="4"/>
        <charset val="136"/>
      </rPr>
      <t>(雞肉、筍角、洋蔥、彩椒)</t>
    </r>
    <phoneticPr fontId="21" type="noConversion"/>
  </si>
  <si>
    <r>
      <t xml:space="preserve">咖哩洋芋
</t>
    </r>
    <r>
      <rPr>
        <sz val="12"/>
        <rFont val="標楷體"/>
        <family val="4"/>
        <charset val="136"/>
      </rPr>
      <t>(洋芋、紅蘿蔔、洋蔥、杏鮑菇、毛豆仁)</t>
    </r>
    <phoneticPr fontId="21" type="noConversion"/>
  </si>
  <si>
    <r>
      <t xml:space="preserve">蘿蔔大骨湯
</t>
    </r>
    <r>
      <rPr>
        <sz val="12"/>
        <rFont val="標楷體"/>
        <family val="4"/>
        <charset val="136"/>
      </rPr>
      <t>(白蘿蔔、大骨)</t>
    </r>
    <phoneticPr fontId="21" type="noConversion"/>
  </si>
  <si>
    <r>
      <t xml:space="preserve">蒸肉餅
</t>
    </r>
    <r>
      <rPr>
        <sz val="12"/>
        <color theme="1"/>
        <rFont val="標楷體"/>
        <family val="4"/>
        <charset val="136"/>
      </rPr>
      <t>(豬肉、玉米粒、香菇)</t>
    </r>
    <phoneticPr fontId="21" type="noConversion"/>
  </si>
  <si>
    <r>
      <t xml:space="preserve">麻油雞
</t>
    </r>
    <r>
      <rPr>
        <sz val="12"/>
        <color theme="1"/>
        <rFont val="標楷體"/>
        <family val="4"/>
        <charset val="136"/>
      </rPr>
      <t>(雞肉、高麗菜、秀珍菇、枸杞)</t>
    </r>
    <phoneticPr fontId="21" type="noConversion"/>
  </si>
  <si>
    <r>
      <t xml:space="preserve">黃瓜大骨湯
</t>
    </r>
    <r>
      <rPr>
        <sz val="12"/>
        <color theme="1"/>
        <rFont val="標楷體"/>
        <family val="4"/>
        <charset val="136"/>
      </rPr>
      <t>(大黃瓜、大骨)</t>
    </r>
    <phoneticPr fontId="21" type="noConversion"/>
  </si>
  <si>
    <r>
      <t xml:space="preserve">哨子豆腐
</t>
    </r>
    <r>
      <rPr>
        <sz val="12"/>
        <color theme="1"/>
        <rFont val="標楷體"/>
        <family val="4"/>
        <charset val="136"/>
      </rPr>
      <t>(豆腐、紅蘿蔔、豬肉、毛豆仁)</t>
    </r>
    <phoneticPr fontId="21" type="noConversion"/>
  </si>
  <si>
    <r>
      <t xml:space="preserve">糖醋肉柳
</t>
    </r>
    <r>
      <rPr>
        <sz val="12"/>
        <color theme="1"/>
        <rFont val="標楷體"/>
        <family val="4"/>
        <charset val="136"/>
      </rPr>
      <t>(豬肉、洋蔥、紅蘿蔔、彩椒)</t>
    </r>
    <phoneticPr fontId="21" type="noConversion"/>
  </si>
  <si>
    <r>
      <t xml:space="preserve">紅燒南瓜
</t>
    </r>
    <r>
      <rPr>
        <sz val="12"/>
        <rFont val="標楷體"/>
        <family val="4"/>
        <charset val="136"/>
      </rPr>
      <t>(南瓜、杏鮑菇、豬肉、毛豆仁)</t>
    </r>
    <phoneticPr fontId="21" type="noConversion"/>
  </si>
  <si>
    <r>
      <t xml:space="preserve">日式雜煮
</t>
    </r>
    <r>
      <rPr>
        <sz val="12"/>
        <rFont val="標楷體"/>
        <family val="4"/>
        <charset val="136"/>
      </rPr>
      <t>(大白菜、洋蔥、紅蘿蔔、番茄)</t>
    </r>
    <phoneticPr fontId="21" type="noConversion"/>
  </si>
  <si>
    <r>
      <t xml:space="preserve">海苔魚丁
</t>
    </r>
    <r>
      <rPr>
        <sz val="12"/>
        <color theme="1"/>
        <rFont val="標楷體"/>
        <family val="4"/>
        <charset val="136"/>
      </rPr>
      <t>(魚、地瓜)</t>
    </r>
    <phoneticPr fontId="21" type="noConversion"/>
  </si>
  <si>
    <r>
      <t xml:space="preserve">油片花椰菜
</t>
    </r>
    <r>
      <rPr>
        <sz val="12"/>
        <color theme="1"/>
        <rFont val="標楷體"/>
        <family val="4"/>
        <charset val="136"/>
      </rPr>
      <t>(青花菜、紅蘿蔔、油片)</t>
    </r>
    <phoneticPr fontId="21" type="noConversion"/>
  </si>
  <si>
    <r>
      <t xml:space="preserve">味噌豆腐湯
</t>
    </r>
    <r>
      <rPr>
        <sz val="12"/>
        <color theme="1"/>
        <rFont val="標楷體"/>
        <family val="4"/>
        <charset val="136"/>
      </rPr>
      <t>(豆腐、海帶芽)</t>
    </r>
    <phoneticPr fontId="21" type="noConversion"/>
  </si>
  <si>
    <r>
      <t xml:space="preserve">醬燒豆腸
</t>
    </r>
    <r>
      <rPr>
        <sz val="12"/>
        <color theme="1"/>
        <rFont val="標楷體"/>
        <family val="4"/>
        <charset val="136"/>
      </rPr>
      <t>(豆腸、木耳、彩椒、毛豆)</t>
    </r>
    <phoneticPr fontId="21" type="noConversion"/>
  </si>
  <si>
    <r>
      <t xml:space="preserve">玉米大骨湯
</t>
    </r>
    <r>
      <rPr>
        <sz val="12"/>
        <rFont val="標楷體"/>
        <family val="4"/>
        <charset val="136"/>
      </rPr>
      <t>(玉米段、大骨)</t>
    </r>
    <phoneticPr fontId="21" type="noConversion"/>
  </si>
  <si>
    <r>
      <t xml:space="preserve">豆豉排骨
</t>
    </r>
    <r>
      <rPr>
        <sz val="12"/>
        <color theme="1"/>
        <rFont val="標楷體"/>
        <family val="4"/>
        <charset val="136"/>
      </rPr>
      <t>(豬肉、紅蘿蔔、豆薯)</t>
    </r>
    <phoneticPr fontId="21" type="noConversion"/>
  </si>
  <si>
    <r>
      <t xml:space="preserve">燒仙草
</t>
    </r>
    <r>
      <rPr>
        <sz val="12"/>
        <rFont val="標楷體"/>
        <family val="4"/>
        <charset val="136"/>
      </rPr>
      <t>(QQ圓、蜜八寶、洋薏仁)</t>
    </r>
    <phoneticPr fontId="21" type="noConversion"/>
  </si>
  <si>
    <r>
      <t xml:space="preserve">沙茶肉羹
</t>
    </r>
    <r>
      <rPr>
        <sz val="12"/>
        <color theme="1"/>
        <rFont val="標楷體"/>
        <family val="4"/>
        <charset val="136"/>
      </rPr>
      <t>(大黃瓜、肉羹、紅蘿蔔)</t>
    </r>
    <phoneticPr fontId="21" type="noConversion"/>
  </si>
  <si>
    <r>
      <t xml:space="preserve">羅宋湯
</t>
    </r>
    <r>
      <rPr>
        <sz val="12"/>
        <rFont val="標楷體"/>
        <family val="4"/>
        <charset val="136"/>
      </rPr>
      <t>(洋蔥、番茄、洋芋)</t>
    </r>
    <phoneticPr fontId="21" type="noConversion"/>
  </si>
  <si>
    <r>
      <t xml:space="preserve">咖哩肉醬
</t>
    </r>
    <r>
      <rPr>
        <sz val="12"/>
        <color theme="1"/>
        <rFont val="標楷體"/>
        <family val="4"/>
        <charset val="136"/>
      </rPr>
      <t>(豬肉、洋芋、紅蘿蔔)</t>
    </r>
    <phoneticPr fontId="21" type="noConversion"/>
  </si>
  <si>
    <r>
      <t xml:space="preserve">關東煮
</t>
    </r>
    <r>
      <rPr>
        <sz val="12"/>
        <color theme="1"/>
        <rFont val="標楷體"/>
        <family val="4"/>
        <charset val="136"/>
      </rPr>
      <t>(玉米段、油豆腐、白蘿蔔)</t>
    </r>
    <phoneticPr fontId="21" type="noConversion"/>
  </si>
  <si>
    <r>
      <t xml:space="preserve">佛跳牆
</t>
    </r>
    <r>
      <rPr>
        <sz val="12"/>
        <rFont val="標楷體"/>
        <family val="4"/>
        <charset val="136"/>
      </rPr>
      <t>(大白菜、豬肉、木耳、紅蘿蔔、鴻喜菇)</t>
    </r>
    <phoneticPr fontId="21" type="noConversion"/>
  </si>
  <si>
    <r>
      <t xml:space="preserve">榨菜粉絲湯
</t>
    </r>
    <r>
      <rPr>
        <sz val="12"/>
        <rFont val="標楷體"/>
        <family val="4"/>
        <charset val="136"/>
      </rPr>
      <t>(榨菜、粉絲)</t>
    </r>
    <phoneticPr fontId="21" type="noConversion"/>
  </si>
  <si>
    <r>
      <t xml:space="preserve">蒜泥白肉
</t>
    </r>
    <r>
      <rPr>
        <sz val="12"/>
        <color theme="1"/>
        <rFont val="標楷體"/>
        <family val="4"/>
        <charset val="136"/>
      </rPr>
      <t>(豬肉、高麗菜、洋蔥、小黃瓜)</t>
    </r>
    <phoneticPr fontId="21" type="noConversion"/>
  </si>
  <si>
    <r>
      <t xml:space="preserve">番茄豆腐
</t>
    </r>
    <r>
      <rPr>
        <sz val="12"/>
        <color theme="1"/>
        <rFont val="標楷體"/>
        <family val="4"/>
        <charset val="136"/>
      </rPr>
      <t>(豆腐、雞蛋、番茄、毛豆仁)</t>
    </r>
    <phoneticPr fontId="21" type="noConversion"/>
  </si>
  <si>
    <r>
      <t xml:space="preserve">味噌海芽湯
</t>
    </r>
    <r>
      <rPr>
        <sz val="12"/>
        <rFont val="標楷體"/>
        <family val="4"/>
        <charset val="136"/>
      </rPr>
      <t>(玉米、海帶芽)</t>
    </r>
    <phoneticPr fontId="21" type="noConversion"/>
  </si>
  <si>
    <r>
      <t xml:space="preserve"> 三杯雞
</t>
    </r>
    <r>
      <rPr>
        <sz val="12"/>
        <color theme="1"/>
        <rFont val="標楷體"/>
        <family val="4"/>
        <charset val="136"/>
      </rPr>
      <t>(雞肉、紅蘿蔔、杏鮑菇)</t>
    </r>
    <phoneticPr fontId="21" type="noConversion"/>
  </si>
  <si>
    <r>
      <t xml:space="preserve">金針菇豆腐羹
</t>
    </r>
    <r>
      <rPr>
        <sz val="12"/>
        <rFont val="標楷體"/>
        <family val="4"/>
        <charset val="136"/>
      </rPr>
      <t>(豆腐、筍、金針菇)</t>
    </r>
    <phoneticPr fontId="21" type="noConversion"/>
  </si>
  <si>
    <t>文化國小112年11月份 營養午餐 葷食 菜單</t>
    <phoneticPr fontId="22" type="noConversion"/>
  </si>
  <si>
    <t>關渡國小112年11月份 營養午餐 葷食 菜單</t>
    <phoneticPr fontId="22" type="noConversion"/>
  </si>
  <si>
    <t>鮮奶</t>
  </si>
  <si>
    <t>豆漿</t>
  </si>
  <si>
    <t>水果</t>
  </si>
  <si>
    <t>湖山國小112年11月份 營養午餐 葷食 菜單</t>
    <phoneticPr fontId="22" type="noConversion"/>
  </si>
  <si>
    <t>湖田國小112年11月份 營養午餐 葷食 菜單</t>
    <phoneticPr fontId="22" type="noConversion"/>
  </si>
  <si>
    <t>陽明山國小112年11月份 營養午餐 葷食 菜單</t>
    <phoneticPr fontId="22" type="noConversion"/>
  </si>
  <si>
    <t>本群組肉品(雞肉、豬肉)皆使用CAS(臺灣)肉品
食品過敏原標示「＊」</t>
    <phoneticPr fontId="21" type="noConversion"/>
  </si>
  <si>
    <t>食品過敏原標示「＊」</t>
    <phoneticPr fontId="21" type="noConversion"/>
  </si>
  <si>
    <t>本群組肉品(雞肉、豬肉)皆使用CAS(臺灣)肉品</t>
    <phoneticPr fontId="21" type="noConversion"/>
  </si>
  <si>
    <t>食品過敏原標示「＊」</t>
    <phoneticPr fontId="21" type="noConversion"/>
  </si>
  <si>
    <r>
      <t xml:space="preserve">*泰式打拋豬
</t>
    </r>
    <r>
      <rPr>
        <sz val="12"/>
        <color theme="1"/>
        <rFont val="標楷體"/>
        <family val="4"/>
        <charset val="136"/>
      </rPr>
      <t>(豬肉、豆薯、洋蔥、番茄、*魚露)</t>
    </r>
    <phoneticPr fontId="21" type="noConversion"/>
  </si>
  <si>
    <r>
      <t xml:space="preserve">*奶香雙丁西米露
</t>
    </r>
    <r>
      <rPr>
        <sz val="12"/>
        <color theme="1"/>
        <rFont val="標楷體"/>
        <family val="4"/>
        <charset val="136"/>
      </rPr>
      <t>(地瓜、芋頭、西谷米、*奶粉)</t>
    </r>
    <phoneticPr fontId="21" type="noConversion"/>
  </si>
  <si>
    <r>
      <t xml:space="preserve">*豆豉干片
</t>
    </r>
    <r>
      <rPr>
        <sz val="12"/>
        <rFont val="標楷體"/>
        <family val="4"/>
        <charset val="136"/>
      </rPr>
      <t>(豆干、紅蘿蔔、木耳、*小魚乾)</t>
    </r>
    <phoneticPr fontId="21" type="noConversion"/>
  </si>
  <si>
    <r>
      <t xml:space="preserve">*芝麻蜜汁豆干
</t>
    </r>
    <r>
      <rPr>
        <sz val="12"/>
        <rFont val="標楷體"/>
        <family val="4"/>
        <charset val="136"/>
      </rPr>
      <t>(豆干、*白芝麻)</t>
    </r>
    <phoneticPr fontId="21" type="noConversion"/>
  </si>
  <si>
    <r>
      <rPr>
        <sz val="22"/>
        <rFont val="標楷體"/>
        <family val="4"/>
        <charset val="136"/>
      </rPr>
      <t>*南瓜濃湯</t>
    </r>
    <r>
      <rPr>
        <sz val="12"/>
        <rFont val="標楷體"/>
        <family val="4"/>
        <charset val="136"/>
      </rPr>
      <t xml:space="preserve">
(南瓜、雞蛋、*奶粉)</t>
    </r>
    <phoneticPr fontId="21" type="noConversion"/>
  </si>
  <si>
    <r>
      <t xml:space="preserve">*豆薯魚丸湯
</t>
    </r>
    <r>
      <rPr>
        <sz val="12"/>
        <color theme="1"/>
        <rFont val="標楷體"/>
        <family val="4"/>
        <charset val="136"/>
      </rPr>
      <t>(豆薯、*虱目魚丸)</t>
    </r>
    <phoneticPr fontId="21" type="noConversion"/>
  </si>
  <si>
    <r>
      <t xml:space="preserve">*蛋酥白菜
</t>
    </r>
    <r>
      <rPr>
        <sz val="12"/>
        <rFont val="標楷體"/>
        <family val="4"/>
        <charset val="136"/>
      </rPr>
      <t>(大白菜、*雞蛋、鴻喜菇、木耳)</t>
    </r>
    <phoneticPr fontId="21" type="noConversion"/>
  </si>
  <si>
    <t>香酥翅小腿X2</t>
    <phoneticPr fontId="21" type="noConversion"/>
  </si>
  <si>
    <t>小鮮肉包X1</t>
    <phoneticPr fontId="21" type="noConversion"/>
  </si>
  <si>
    <r>
      <t xml:space="preserve">*黃瓜鳥蛋X1
</t>
    </r>
    <r>
      <rPr>
        <sz val="12"/>
        <color theme="1"/>
        <rFont val="標楷體"/>
        <family val="4"/>
        <charset val="136"/>
      </rPr>
      <t>(大黃瓜、*鳥蛋、木耳、紅蘿蔔)</t>
    </r>
    <phoneticPr fontId="21" type="noConversion"/>
  </si>
  <si>
    <t>香滷雞翅X1</t>
    <phoneticPr fontId="21" type="noConversion"/>
  </si>
  <si>
    <r>
      <t xml:space="preserve">*芝麻照燒魚X1
</t>
    </r>
    <r>
      <rPr>
        <sz val="12"/>
        <color theme="1"/>
        <rFont val="標楷體"/>
        <family val="4"/>
        <charset val="136"/>
      </rPr>
      <t>(烏魚、洋蔥、洋菇、*白芝麻)</t>
    </r>
    <phoneticPr fontId="21" type="noConversion"/>
  </si>
  <si>
    <r>
      <t xml:space="preserve">*滷蛋X1干丁
</t>
    </r>
    <r>
      <rPr>
        <sz val="12"/>
        <color theme="1"/>
        <rFont val="標楷體"/>
        <family val="4"/>
        <charset val="136"/>
      </rPr>
      <t>(*雞蛋、洋蔥、豆干)</t>
    </r>
    <phoneticPr fontId="21" type="noConversion"/>
  </si>
  <si>
    <t>烤地瓜X1</t>
    <phoneticPr fontId="21" type="noConversion"/>
  </si>
  <si>
    <t>醬燒豬排X1</t>
    <phoneticPr fontId="21" type="noConversion"/>
  </si>
  <si>
    <r>
      <rPr>
        <sz val="22"/>
        <color theme="1"/>
        <rFont val="標楷體"/>
        <family val="4"/>
        <charset val="136"/>
      </rPr>
      <t>蔥油雞</t>
    </r>
    <r>
      <rPr>
        <sz val="12"/>
        <color theme="1"/>
        <rFont val="標楷體"/>
        <family val="4"/>
        <charset val="136"/>
      </rPr>
      <t xml:space="preserve">
(雞肉、筍、紅蘿蔔、木耳)</t>
    </r>
    <phoneticPr fontId="21" type="noConversion"/>
  </si>
  <si>
    <t>香滷腿排X1</t>
    <phoneticPr fontId="21" type="noConversion"/>
  </si>
  <si>
    <t>小芋泥包X1</t>
    <phoneticPr fontId="21" type="noConversion"/>
  </si>
  <si>
    <r>
      <t xml:space="preserve">*沙茶魚
</t>
    </r>
    <r>
      <rPr>
        <sz val="12"/>
        <color theme="1"/>
        <rFont val="標楷體"/>
        <family val="4"/>
        <charset val="136"/>
      </rPr>
      <t>(*魚、豆薯、洋蔥、紅蘿蔔)</t>
    </r>
    <phoneticPr fontId="21" type="noConversion"/>
  </si>
  <si>
    <r>
      <t xml:space="preserve">*椒鹽魚丁
</t>
    </r>
    <r>
      <rPr>
        <sz val="12"/>
        <color theme="1"/>
        <rFont val="標楷體"/>
        <family val="4"/>
        <charset val="136"/>
      </rPr>
      <t>(*魚、洋芋、四季豆)</t>
    </r>
    <phoneticPr fontId="21" type="noConversion"/>
  </si>
  <si>
    <r>
      <rPr>
        <sz val="22"/>
        <rFont val="標楷體"/>
        <family val="4"/>
        <charset val="136"/>
      </rPr>
      <t>*南瓜濃湯</t>
    </r>
    <r>
      <rPr>
        <sz val="12"/>
        <rFont val="標楷體"/>
        <family val="4"/>
        <charset val="136"/>
      </rPr>
      <t xml:space="preserve">
(南瓜、*雞蛋、*奶粉)</t>
    </r>
    <phoneticPr fontId="21" type="noConversion"/>
  </si>
  <si>
    <r>
      <t xml:space="preserve">*海苔魚丁
</t>
    </r>
    <r>
      <rPr>
        <sz val="12"/>
        <color theme="1"/>
        <rFont val="標楷體"/>
        <family val="4"/>
        <charset val="136"/>
      </rPr>
      <t>(*魚、地瓜)</t>
    </r>
    <phoneticPr fontId="21" type="noConversion"/>
  </si>
  <si>
    <t>逸仙國小112年11月份 營養午餐 葷食 菜單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</si>
</sst>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_);[Red]\(0\)"/>
    <numFmt numFmtId="181" formatCode="0;\-0;;@"/>
  </numFmts>
  <fonts count="70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新細明體"/>
      <family val="1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14"/>
      <color theme="1"/>
      <name val="Microsoft JhengHei"/>
      <family val="1"/>
      <charset val="1"/>
    </font>
    <font>
      <sz val="16"/>
      <color theme="1"/>
      <name val="新細明體"/>
      <family val="3"/>
      <charset val="136"/>
    </font>
    <font>
      <sz val="14"/>
      <color theme="1"/>
      <name val="新細明體"/>
      <family val="1"/>
      <charset val="136"/>
      <scheme val="minor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4"/>
      <color theme="1"/>
      <name val="新細明體"/>
      <family val="1"/>
      <charset val="136"/>
      <scheme val="major"/>
    </font>
    <font>
      <sz val="12"/>
      <color theme="1"/>
      <name val="標楷體"/>
      <family val="4"/>
      <charset val="136"/>
    </font>
    <font>
      <b/>
      <sz val="26"/>
      <name val="標楷體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42"/>
        <bgColor indexed="64"/>
      </patternFill>
    </fill>
  </fills>
  <borders count="8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</borders>
  <cellStyleXfs count="110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321">
    <xf numFmtId="0" fontId="0" fillId="0" borderId="0" xfId="0">
      <alignment vertical="center"/>
    </xf>
    <xf numFmtId="0" fontId="24" fillId="0" borderId="14" xfId="43" applyFont="1" applyFill="1" applyBorder="1" applyAlignment="1" applyProtection="1">
      <alignment horizontal="center" vertical="center" shrinkToFit="1"/>
      <protection locked="0"/>
    </xf>
    <xf numFmtId="0" fontId="24" fillId="0" borderId="14" xfId="43" applyNumberFormat="1" applyFont="1" applyFill="1" applyBorder="1" applyAlignment="1" applyProtection="1">
      <alignment horizontal="center" vertical="center" shrinkToFit="1"/>
    </xf>
    <xf numFmtId="0" fontId="25" fillId="0" borderId="18" xfId="42" applyNumberFormat="1" applyFont="1" applyFill="1" applyBorder="1" applyAlignment="1">
      <alignment horizontal="center" vertical="center" shrinkToFit="1"/>
    </xf>
    <xf numFmtId="0" fontId="24" fillId="0" borderId="16" xfId="43" applyFont="1" applyFill="1" applyBorder="1" applyAlignment="1" applyProtection="1">
      <alignment horizontal="center" vertical="center" shrinkToFit="1"/>
      <protection locked="0"/>
    </xf>
    <xf numFmtId="0" fontId="24" fillId="0" borderId="16" xfId="43" applyNumberFormat="1" applyFont="1" applyFill="1" applyBorder="1" applyAlignment="1" applyProtection="1">
      <alignment horizontal="center" vertical="center" shrinkToFit="1"/>
    </xf>
    <xf numFmtId="0" fontId="25" fillId="0" borderId="19" xfId="42" applyNumberFormat="1" applyFont="1" applyFill="1" applyBorder="1" applyAlignment="1">
      <alignment horizontal="center" vertical="center" shrinkToFit="1"/>
    </xf>
    <xf numFmtId="0" fontId="25" fillId="0" borderId="20" xfId="42" applyNumberFormat="1" applyFont="1" applyFill="1" applyBorder="1" applyAlignment="1">
      <alignment horizontal="center" vertical="center" shrinkToFit="1"/>
    </xf>
    <xf numFmtId="0" fontId="25" fillId="0" borderId="21" xfId="42" applyNumberFormat="1" applyFont="1" applyFill="1" applyBorder="1" applyAlignment="1">
      <alignment horizontal="center" vertical="center" shrinkToFit="1"/>
    </xf>
    <xf numFmtId="0" fontId="25" fillId="0" borderId="16" xfId="42" applyNumberFormat="1" applyFont="1" applyFill="1" applyBorder="1" applyAlignment="1">
      <alignment horizontal="center" vertical="center" shrinkToFit="1"/>
    </xf>
    <xf numFmtId="0" fontId="25" fillId="0" borderId="22" xfId="42" applyNumberFormat="1" applyFont="1" applyFill="1" applyBorder="1" applyAlignment="1">
      <alignment horizontal="center" vertical="center" shrinkToFit="1"/>
    </xf>
    <xf numFmtId="0" fontId="25" fillId="0" borderId="23" xfId="42" applyNumberFormat="1" applyFont="1" applyFill="1" applyBorder="1" applyAlignment="1">
      <alignment horizontal="center" vertical="center" shrinkToFit="1"/>
    </xf>
    <xf numFmtId="0" fontId="25" fillId="0" borderId="24" xfId="42" applyNumberFormat="1" applyFont="1" applyFill="1" applyBorder="1" applyAlignment="1">
      <alignment horizontal="center" vertical="center" shrinkToFit="1"/>
    </xf>
    <xf numFmtId="0" fontId="25" fillId="0" borderId="25" xfId="42" applyNumberFormat="1" applyFont="1" applyFill="1" applyBorder="1" applyAlignment="1">
      <alignment horizontal="center" vertical="center" shrinkToFit="1"/>
    </xf>
    <xf numFmtId="0" fontId="25" fillId="0" borderId="16" xfId="42" applyFont="1" applyFill="1" applyBorder="1" applyAlignment="1">
      <alignment horizontal="center" vertical="center" shrinkToFit="1"/>
    </xf>
    <xf numFmtId="0" fontId="25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</xf>
    <xf numFmtId="0" fontId="23" fillId="0" borderId="17" xfId="43" applyNumberFormat="1" applyFont="1" applyFill="1" applyBorder="1" applyAlignment="1" applyProtection="1">
      <alignment horizontal="center" vertical="center" shrinkToFit="1"/>
    </xf>
    <xf numFmtId="0" fontId="25" fillId="0" borderId="26" xfId="42" applyNumberFormat="1" applyFont="1" applyFill="1" applyBorder="1" applyAlignment="1">
      <alignment horizontal="center" vertical="center" shrinkToFit="1"/>
    </xf>
    <xf numFmtId="0" fontId="23" fillId="0" borderId="17" xfId="42" applyFont="1" applyFill="1" applyBorder="1" applyAlignment="1">
      <alignment horizontal="center" vertical="center" shrinkToFit="1"/>
    </xf>
    <xf numFmtId="0" fontId="24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24" xfId="43" applyNumberFormat="1" applyFont="1" applyFill="1" applyBorder="1" applyAlignment="1" applyProtection="1">
      <alignment horizontal="center" vertical="center" shrinkToFit="1"/>
    </xf>
    <xf numFmtId="0" fontId="23" fillId="0" borderId="16" xfId="42" applyFont="1" applyFill="1" applyBorder="1" applyAlignment="1">
      <alignment horizontal="center" vertical="center" shrinkToFit="1"/>
    </xf>
    <xf numFmtId="0" fontId="23" fillId="0" borderId="36" xfId="42" applyFont="1" applyFill="1" applyBorder="1" applyAlignment="1">
      <alignment horizontal="center" vertical="center" shrinkToFit="1"/>
    </xf>
    <xf numFmtId="0" fontId="24" fillId="0" borderId="16" xfId="44" applyNumberFormat="1" applyFont="1" applyFill="1" applyBorder="1" applyAlignment="1" applyProtection="1">
      <alignment horizontal="center" vertical="center" shrinkToFit="1"/>
      <protection locked="0"/>
    </xf>
    <xf numFmtId="0" fontId="23" fillId="0" borderId="36" xfId="43" applyNumberFormat="1" applyFont="1" applyFill="1" applyBorder="1" applyAlignment="1" applyProtection="1">
      <alignment horizontal="center" vertical="center" shrinkToFit="1"/>
    </xf>
    <xf numFmtId="0" fontId="23" fillId="0" borderId="24" xfId="42" applyNumberFormat="1" applyFont="1" applyFill="1" applyBorder="1" applyAlignment="1">
      <alignment horizontal="center" vertical="center" shrinkToFit="1"/>
    </xf>
    <xf numFmtId="0" fontId="25" fillId="0" borderId="14" xfId="42" applyNumberFormat="1" applyFont="1" applyFill="1" applyBorder="1" applyAlignment="1">
      <alignment horizontal="center" vertical="center" shrinkToFit="1"/>
    </xf>
    <xf numFmtId="0" fontId="24" fillId="0" borderId="14" xfId="42" applyNumberFormat="1" applyFont="1" applyFill="1" applyBorder="1" applyAlignment="1">
      <alignment horizontal="center" vertical="center" shrinkToFit="1"/>
    </xf>
    <xf numFmtId="0" fontId="23" fillId="0" borderId="14" xfId="42" applyNumberFormat="1" applyFont="1" applyFill="1" applyBorder="1" applyAlignment="1">
      <alignment horizontal="center" vertical="center" shrinkToFit="1"/>
    </xf>
    <xf numFmtId="0" fontId="23" fillId="0" borderId="16" xfId="42" applyNumberFormat="1" applyFont="1" applyFill="1" applyBorder="1" applyAlignment="1">
      <alignment horizontal="center" vertical="center" shrinkToFit="1"/>
    </xf>
    <xf numFmtId="0" fontId="24" fillId="0" borderId="16" xfId="42" applyNumberFormat="1" applyFont="1" applyFill="1" applyBorder="1" applyAlignment="1">
      <alignment horizontal="center" vertical="center" shrinkToFit="1"/>
    </xf>
    <xf numFmtId="0" fontId="24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42" applyFont="1" applyFill="1" applyBorder="1" applyAlignment="1">
      <alignment horizontal="center" vertical="center" shrinkToFit="1"/>
    </xf>
    <xf numFmtId="0" fontId="25" fillId="0" borderId="12" xfId="42" applyNumberFormat="1" applyFont="1" applyFill="1" applyBorder="1" applyAlignment="1">
      <alignment horizontal="center" vertical="center" shrinkToFit="1"/>
    </xf>
    <xf numFmtId="0" fontId="25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3" xfId="42" applyNumberFormat="1" applyFont="1" applyFill="1" applyBorder="1" applyAlignment="1">
      <alignment horizontal="center" vertical="center" shrinkToFit="1"/>
    </xf>
    <xf numFmtId="0" fontId="25" fillId="0" borderId="14" xfId="42" applyFont="1" applyFill="1" applyBorder="1" applyAlignment="1">
      <alignment horizontal="center" vertical="center" shrinkToFit="1"/>
    </xf>
    <xf numFmtId="0" fontId="23" fillId="0" borderId="14" xfId="43" applyNumberFormat="1" applyFont="1" applyFill="1" applyBorder="1" applyAlignment="1" applyProtection="1">
      <alignment horizontal="center" vertical="center" shrinkToFit="1"/>
    </xf>
    <xf numFmtId="0" fontId="23" fillId="0" borderId="29" xfId="42" applyNumberFormat="1" applyFont="1" applyFill="1" applyBorder="1" applyAlignment="1">
      <alignment horizontal="center" vertical="center" shrinkToFit="1"/>
    </xf>
    <xf numFmtId="0" fontId="25" fillId="0" borderId="16" xfId="43" applyFont="1" applyFill="1" applyBorder="1" applyAlignment="1" applyProtection="1">
      <alignment horizontal="center" vertical="center" shrinkToFit="1"/>
    </xf>
    <xf numFmtId="0" fontId="25" fillId="0" borderId="30" xfId="42" applyNumberFormat="1" applyFont="1" applyFill="1" applyBorder="1" applyAlignment="1">
      <alignment horizontal="center" vertical="center" shrinkToFit="1"/>
    </xf>
    <xf numFmtId="0" fontId="25" fillId="0" borderId="31" xfId="42" applyNumberFormat="1" applyFont="1" applyFill="1" applyBorder="1" applyAlignment="1">
      <alignment horizontal="center" vertical="center" shrinkToFit="1"/>
    </xf>
    <xf numFmtId="0" fontId="25" fillId="0" borderId="32" xfId="42" applyNumberFormat="1" applyFont="1" applyFill="1" applyBorder="1" applyAlignment="1">
      <alignment horizontal="center" vertical="center" shrinkToFit="1"/>
    </xf>
    <xf numFmtId="0" fontId="25" fillId="0" borderId="33" xfId="42" applyNumberFormat="1" applyFont="1" applyFill="1" applyBorder="1" applyAlignment="1">
      <alignment horizontal="center" vertical="center" shrinkToFit="1"/>
    </xf>
    <xf numFmtId="0" fontId="25" fillId="0" borderId="34" xfId="42" applyNumberFormat="1" applyFont="1" applyFill="1" applyBorder="1" applyAlignment="1">
      <alignment horizontal="center" vertical="center" shrinkToFit="1"/>
    </xf>
    <xf numFmtId="0" fontId="25" fillId="0" borderId="35" xfId="42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/>
    </xf>
    <xf numFmtId="49" fontId="30" fillId="0" borderId="0" xfId="0" applyNumberFormat="1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2" fillId="0" borderId="0" xfId="0" applyFont="1" applyAlignment="1"/>
    <xf numFmtId="0" fontId="33" fillId="0" borderId="0" xfId="0" applyFont="1" applyAlignment="1"/>
    <xf numFmtId="0" fontId="34" fillId="0" borderId="0" xfId="0" applyFont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0" fontId="36" fillId="0" borderId="0" xfId="0" applyFont="1" applyAlignment="1"/>
    <xf numFmtId="0" fontId="39" fillId="24" borderId="14" xfId="0" applyFont="1" applyFill="1" applyBorder="1" applyAlignment="1">
      <alignment horizontal="center" vertical="center" shrinkToFit="1"/>
    </xf>
    <xf numFmtId="0" fontId="41" fillId="0" borderId="0" xfId="0" applyFont="1" applyAlignment="1">
      <alignment shrinkToFit="1"/>
    </xf>
    <xf numFmtId="0" fontId="42" fillId="0" borderId="14" xfId="41" applyFont="1" applyFill="1" applyBorder="1" applyAlignment="1">
      <alignment horizontal="center" vertical="center" shrinkToFit="1"/>
    </xf>
    <xf numFmtId="0" fontId="42" fillId="0" borderId="14" xfId="0" applyFont="1" applyFill="1" applyBorder="1" applyAlignment="1">
      <alignment horizontal="center" vertical="center" shrinkToFit="1"/>
    </xf>
    <xf numFmtId="176" fontId="44" fillId="0" borderId="14" xfId="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/>
    </xf>
    <xf numFmtId="0" fontId="42" fillId="0" borderId="16" xfId="41" applyFont="1" applyFill="1" applyBorder="1" applyAlignment="1">
      <alignment horizontal="center" vertical="center" shrinkToFit="1"/>
    </xf>
    <xf numFmtId="0" fontId="42" fillId="0" borderId="16" xfId="0" applyFont="1" applyFill="1" applyBorder="1" applyAlignment="1">
      <alignment horizontal="center" vertical="center" shrinkToFit="1"/>
    </xf>
    <xf numFmtId="176" fontId="44" fillId="0" borderId="16" xfId="0" applyNumberFormat="1" applyFont="1" applyFill="1" applyBorder="1" applyAlignment="1">
      <alignment horizontal="center" vertical="center" shrinkToFit="1"/>
    </xf>
    <xf numFmtId="0" fontId="42" fillId="0" borderId="24" xfId="41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46" fillId="0" borderId="0" xfId="0" applyFont="1" applyBorder="1" applyAlignment="1">
      <alignment horizontal="center" vertical="center" shrinkToFit="1"/>
    </xf>
    <xf numFmtId="0" fontId="44" fillId="0" borderId="0" xfId="0" applyFont="1" applyBorder="1" applyAlignment="1">
      <alignment vertical="center" wrapText="1" shrinkToFit="1"/>
    </xf>
    <xf numFmtId="0" fontId="44" fillId="0" borderId="0" xfId="0" applyFont="1" applyBorder="1" applyAlignment="1">
      <alignment horizontal="center" vertical="center" shrinkToFit="1"/>
    </xf>
    <xf numFmtId="10" fontId="37" fillId="0" borderId="0" xfId="51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 shrinkToFit="1"/>
    </xf>
    <xf numFmtId="0" fontId="49" fillId="0" borderId="0" xfId="0" applyFont="1" applyBorder="1" applyAlignment="1">
      <alignment vertical="center" wrapText="1" shrinkToFit="1"/>
    </xf>
    <xf numFmtId="0" fontId="52" fillId="0" borderId="0" xfId="0" applyFont="1" applyFill="1" applyBorder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3" fillId="0" borderId="0" xfId="0" applyFont="1" applyAlignment="1">
      <alignment horizontal="center"/>
    </xf>
    <xf numFmtId="0" fontId="43" fillId="0" borderId="0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 vertical="center"/>
    </xf>
    <xf numFmtId="17" fontId="43" fillId="0" borderId="0" xfId="0" applyNumberFormat="1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center" vertical="center" shrinkToFit="1"/>
    </xf>
    <xf numFmtId="176" fontId="44" fillId="0" borderId="0" xfId="0" applyNumberFormat="1" applyFont="1" applyFill="1" applyBorder="1" applyAlignment="1">
      <alignment horizontal="center" vertical="center" shrinkToFit="1"/>
    </xf>
    <xf numFmtId="0" fontId="54" fillId="0" borderId="16" xfId="0" applyFont="1" applyFill="1" applyBorder="1" applyAlignment="1">
      <alignment horizontal="center" vertical="center" shrinkToFit="1"/>
    </xf>
    <xf numFmtId="0" fontId="46" fillId="0" borderId="45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6" fillId="0" borderId="46" xfId="109" applyFont="1" applyBorder="1" applyAlignment="1">
      <alignment horizontal="center" shrinkToFit="1"/>
    </xf>
    <xf numFmtId="0" fontId="44" fillId="0" borderId="46" xfId="109" applyFont="1" applyBorder="1" applyAlignment="1">
      <alignment horizontal="center" shrinkToFit="1"/>
    </xf>
    <xf numFmtId="0" fontId="44" fillId="0" borderId="11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179" fontId="42" fillId="0" borderId="15" xfId="41" applyNumberFormat="1" applyFont="1" applyFill="1" applyBorder="1" applyAlignment="1">
      <alignment horizontal="center" vertical="center" shrinkToFit="1"/>
    </xf>
    <xf numFmtId="179" fontId="42" fillId="0" borderId="37" xfId="41" applyNumberFormat="1" applyFont="1" applyFill="1" applyBorder="1" applyAlignment="1">
      <alignment horizontal="center" vertical="center" shrinkToFit="1"/>
    </xf>
    <xf numFmtId="0" fontId="24" fillId="0" borderId="28" xfId="43" applyFont="1" applyFill="1" applyBorder="1" applyAlignment="1" applyProtection="1">
      <alignment horizontal="center" vertical="center" shrinkToFit="1"/>
      <protection locked="0"/>
    </xf>
    <xf numFmtId="0" fontId="24" fillId="0" borderId="21" xfId="43" applyFont="1" applyFill="1" applyBorder="1" applyAlignment="1" applyProtection="1">
      <alignment horizontal="center" vertical="center" shrinkToFit="1"/>
      <protection locked="0"/>
    </xf>
    <xf numFmtId="0" fontId="25" fillId="0" borderId="43" xfId="42" applyNumberFormat="1" applyFont="1" applyFill="1" applyBorder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6" fontId="44" fillId="0" borderId="48" xfId="0" applyNumberFormat="1" applyFont="1" applyFill="1" applyBorder="1" applyAlignment="1">
      <alignment horizontal="center" vertical="center" shrinkToFit="1"/>
    </xf>
    <xf numFmtId="176" fontId="44" fillId="0" borderId="49" xfId="0" applyNumberFormat="1" applyFont="1" applyFill="1" applyBorder="1" applyAlignment="1">
      <alignment horizontal="center" vertical="center" shrinkToFit="1"/>
    </xf>
    <xf numFmtId="179" fontId="42" fillId="0" borderId="39" xfId="41" applyNumberFormat="1" applyFont="1" applyFill="1" applyBorder="1" applyAlignment="1">
      <alignment horizontal="center" vertical="center" shrinkToFit="1"/>
    </xf>
    <xf numFmtId="0" fontId="54" fillId="0" borderId="24" xfId="0" applyFont="1" applyFill="1" applyBorder="1" applyAlignment="1">
      <alignment horizontal="center" vertical="center" shrinkToFit="1"/>
    </xf>
    <xf numFmtId="0" fontId="42" fillId="0" borderId="24" xfId="0" applyFont="1" applyFill="1" applyBorder="1" applyAlignment="1">
      <alignment horizontal="center" vertical="center" shrinkToFit="1"/>
    </xf>
    <xf numFmtId="176" fontId="44" fillId="0" borderId="24" xfId="0" applyNumberFormat="1" applyFont="1" applyFill="1" applyBorder="1" applyAlignment="1">
      <alignment horizontal="center" vertical="center" shrinkToFit="1"/>
    </xf>
    <xf numFmtId="176" fontId="44" fillId="0" borderId="12" xfId="0" applyNumberFormat="1" applyFont="1" applyFill="1" applyBorder="1" applyAlignment="1">
      <alignment horizontal="center" vertical="center" shrinkToFit="1"/>
    </xf>
    <xf numFmtId="0" fontId="43" fillId="0" borderId="16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25" fillId="0" borderId="52" xfId="42" applyNumberFormat="1" applyFont="1" applyFill="1" applyBorder="1" applyAlignment="1">
      <alignment horizontal="center" vertical="center" shrinkToFit="1"/>
    </xf>
    <xf numFmtId="0" fontId="25" fillId="0" borderId="51" xfId="42" applyNumberFormat="1" applyFont="1" applyFill="1" applyBorder="1" applyAlignment="1">
      <alignment horizontal="center" vertical="center" shrinkToFit="1"/>
    </xf>
    <xf numFmtId="0" fontId="42" fillId="0" borderId="17" xfId="41" applyFont="1" applyFill="1" applyBorder="1" applyAlignment="1">
      <alignment horizontal="center" vertical="center" shrinkToFit="1"/>
    </xf>
    <xf numFmtId="0" fontId="25" fillId="0" borderId="48" xfId="42" applyNumberFormat="1" applyFont="1" applyFill="1" applyBorder="1" applyAlignment="1">
      <alignment horizontal="center" vertical="center" shrinkToFit="1"/>
    </xf>
    <xf numFmtId="0" fontId="0" fillId="0" borderId="16" xfId="0" applyFont="1" applyFill="1" applyBorder="1">
      <alignment vertical="center"/>
    </xf>
    <xf numFmtId="0" fontId="24" fillId="0" borderId="17" xfId="43" applyFont="1" applyFill="1" applyBorder="1" applyAlignment="1" applyProtection="1">
      <alignment horizontal="center" vertical="center" shrinkToFit="1"/>
      <protection locked="0"/>
    </xf>
    <xf numFmtId="0" fontId="25" fillId="0" borderId="49" xfId="42" applyNumberFormat="1" applyFont="1" applyFill="1" applyBorder="1" applyAlignment="1">
      <alignment horizontal="center" vertical="center" shrinkToFit="1"/>
    </xf>
    <xf numFmtId="0" fontId="25" fillId="0" borderId="57" xfId="42" applyNumberFormat="1" applyFont="1" applyFill="1" applyBorder="1" applyAlignment="1">
      <alignment horizontal="center" vertical="center" shrinkToFit="1"/>
    </xf>
    <xf numFmtId="0" fontId="25" fillId="0" borderId="58" xfId="42" applyNumberFormat="1" applyFont="1" applyFill="1" applyBorder="1" applyAlignment="1">
      <alignment horizontal="center" vertical="center" shrinkToFit="1"/>
    </xf>
    <xf numFmtId="179" fontId="42" fillId="0" borderId="59" xfId="41" applyNumberFormat="1" applyFont="1" applyFill="1" applyBorder="1" applyAlignment="1">
      <alignment horizontal="center" vertical="center" shrinkToFit="1"/>
    </xf>
    <xf numFmtId="0" fontId="42" fillId="0" borderId="17" xfId="0" applyFont="1" applyFill="1" applyBorder="1" applyAlignment="1">
      <alignment horizontal="center" vertical="center" shrinkToFit="1"/>
    </xf>
    <xf numFmtId="176" fontId="44" fillId="0" borderId="17" xfId="0" applyNumberFormat="1" applyFont="1" applyFill="1" applyBorder="1" applyAlignment="1">
      <alignment horizontal="center" vertical="center" shrinkToFit="1"/>
    </xf>
    <xf numFmtId="176" fontId="44" fillId="0" borderId="58" xfId="0" applyNumberFormat="1" applyFont="1" applyFill="1" applyBorder="1" applyAlignment="1">
      <alignment horizontal="center" vertical="center" shrinkToFit="1"/>
    </xf>
    <xf numFmtId="0" fontId="25" fillId="0" borderId="60" xfId="42" applyNumberFormat="1" applyFont="1" applyFill="1" applyBorder="1" applyAlignment="1">
      <alignment horizontal="center" vertical="center" shrinkToFit="1"/>
    </xf>
    <xf numFmtId="0" fontId="25" fillId="0" borderId="17" xfId="42" applyFont="1" applyFill="1" applyBorder="1" applyAlignment="1">
      <alignment horizontal="center" vertical="center" shrinkToFit="1"/>
    </xf>
    <xf numFmtId="0" fontId="0" fillId="0" borderId="26" xfId="0" applyFont="1" applyFill="1" applyBorder="1">
      <alignment vertical="center"/>
    </xf>
    <xf numFmtId="0" fontId="59" fillId="0" borderId="0" xfId="0" applyFont="1" applyFill="1" applyBorder="1" applyAlignment="1">
      <alignment horizontal="center" vertical="center" shrinkToFit="1"/>
    </xf>
    <xf numFmtId="0" fontId="23" fillId="0" borderId="17" xfId="42" applyNumberFormat="1" applyFont="1" applyFill="1" applyBorder="1" applyAlignment="1">
      <alignment horizontal="center" vertical="center" shrinkToFit="1"/>
    </xf>
    <xf numFmtId="0" fontId="24" fillId="0" borderId="17" xfId="42" applyNumberFormat="1" applyFont="1" applyFill="1" applyBorder="1" applyAlignment="1">
      <alignment horizontal="center" vertical="center" shrinkToFit="1"/>
    </xf>
    <xf numFmtId="0" fontId="25" fillId="0" borderId="17" xfId="42" applyNumberFormat="1" applyFont="1" applyFill="1" applyBorder="1" applyAlignment="1">
      <alignment horizontal="center" vertical="center" shrinkToFit="1"/>
    </xf>
    <xf numFmtId="0" fontId="23" fillId="0" borderId="22" xfId="42" applyFont="1" applyFill="1" applyBorder="1" applyAlignment="1">
      <alignment horizontal="center" vertical="center" shrinkToFit="1"/>
    </xf>
    <xf numFmtId="0" fontId="24" fillId="0" borderId="24" xfId="44" applyNumberFormat="1" applyFont="1" applyFill="1" applyBorder="1" applyAlignment="1" applyProtection="1">
      <alignment horizontal="center" vertical="center" shrinkToFit="1"/>
      <protection locked="0"/>
    </xf>
    <xf numFmtId="0" fontId="24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24" fillId="0" borderId="17" xfId="42" applyFont="1" applyFill="1" applyBorder="1" applyAlignment="1">
      <alignment horizontal="center" vertical="center" shrinkToFit="1"/>
    </xf>
    <xf numFmtId="0" fontId="24" fillId="0" borderId="16" xfId="42" applyFont="1" applyFill="1" applyBorder="1" applyAlignment="1">
      <alignment horizontal="center" vertical="center" shrinkToFit="1"/>
    </xf>
    <xf numFmtId="179" fontId="42" fillId="0" borderId="0" xfId="41" applyNumberFormat="1" applyFont="1" applyFill="1" applyBorder="1" applyAlignment="1">
      <alignment horizontal="center" vertical="center" shrinkToFit="1"/>
    </xf>
    <xf numFmtId="0" fontId="42" fillId="0" borderId="0" xfId="41" applyFont="1" applyFill="1" applyBorder="1" applyAlignment="1">
      <alignment horizontal="center" vertical="center" shrinkToFit="1"/>
    </xf>
    <xf numFmtId="181" fontId="60" fillId="0" borderId="16" xfId="0" applyNumberFormat="1" applyFont="1" applyFill="1" applyBorder="1" applyAlignment="1">
      <alignment horizontal="center" vertical="center" shrinkToFit="1"/>
    </xf>
    <xf numFmtId="181" fontId="60" fillId="0" borderId="61" xfId="41" applyNumberFormat="1" applyFont="1" applyFill="1" applyBorder="1" applyAlignment="1">
      <alignment horizontal="center" vertical="center" shrinkToFit="1"/>
    </xf>
    <xf numFmtId="0" fontId="25" fillId="0" borderId="66" xfId="42" applyNumberFormat="1" applyFont="1" applyFill="1" applyBorder="1" applyAlignment="1">
      <alignment horizontal="center" vertical="center" shrinkToFit="1"/>
    </xf>
    <xf numFmtId="0" fontId="25" fillId="0" borderId="36" xfId="42" applyNumberFormat="1" applyFont="1" applyFill="1" applyBorder="1" applyAlignment="1">
      <alignment horizontal="center" vertical="center" shrinkToFit="1"/>
    </xf>
    <xf numFmtId="0" fontId="25" fillId="0" borderId="68" xfId="42" applyNumberFormat="1" applyFont="1" applyFill="1" applyBorder="1" applyAlignment="1">
      <alignment horizontal="center" vertical="center" shrinkToFit="1"/>
    </xf>
    <xf numFmtId="0" fontId="0" fillId="0" borderId="65" xfId="0" applyFont="1" applyFill="1" applyBorder="1">
      <alignment vertical="center"/>
    </xf>
    <xf numFmtId="0" fontId="0" fillId="0" borderId="68" xfId="0" applyFont="1" applyFill="1" applyBorder="1">
      <alignment vertical="center"/>
    </xf>
    <xf numFmtId="0" fontId="24" fillId="0" borderId="14" xfId="44" applyFont="1" applyFill="1" applyBorder="1" applyAlignment="1" applyProtection="1">
      <alignment horizontal="center" vertical="center" shrinkToFit="1"/>
      <protection locked="0"/>
    </xf>
    <xf numFmtId="0" fontId="25" fillId="0" borderId="69" xfId="42" applyNumberFormat="1" applyFont="1" applyFill="1" applyBorder="1" applyAlignment="1">
      <alignment horizontal="center" vertical="center" shrinkToFit="1"/>
    </xf>
    <xf numFmtId="0" fontId="25" fillId="0" borderId="70" xfId="42" applyNumberFormat="1" applyFont="1" applyFill="1" applyBorder="1" applyAlignment="1">
      <alignment horizontal="center" vertical="center" shrinkToFit="1"/>
    </xf>
    <xf numFmtId="0" fontId="25" fillId="0" borderId="53" xfId="42" applyNumberFormat="1" applyFont="1" applyFill="1" applyBorder="1" applyAlignment="1">
      <alignment horizontal="center" vertical="center" shrinkToFit="1"/>
    </xf>
    <xf numFmtId="0" fontId="25" fillId="0" borderId="71" xfId="42" applyNumberFormat="1" applyFont="1" applyFill="1" applyBorder="1" applyAlignment="1">
      <alignment horizontal="center" vertical="center" shrinkToFit="1"/>
    </xf>
    <xf numFmtId="0" fontId="0" fillId="0" borderId="14" xfId="0" applyFont="1" applyFill="1" applyBorder="1">
      <alignment vertical="center"/>
    </xf>
    <xf numFmtId="181" fontId="61" fillId="0" borderId="16" xfId="0" applyNumberFormat="1" applyFont="1" applyFill="1" applyBorder="1" applyAlignment="1">
      <alignment horizontal="center" vertical="center" shrinkToFit="1"/>
    </xf>
    <xf numFmtId="0" fontId="62" fillId="0" borderId="14" xfId="42" applyNumberFormat="1" applyFont="1" applyFill="1" applyBorder="1" applyAlignment="1">
      <alignment horizontal="center" vertical="center" shrinkToFit="1"/>
    </xf>
    <xf numFmtId="0" fontId="0" fillId="0" borderId="17" xfId="0" applyFont="1" applyFill="1" applyBorder="1">
      <alignment vertical="center"/>
    </xf>
    <xf numFmtId="181" fontId="61" fillId="0" borderId="17" xfId="41" applyNumberFormat="1" applyFont="1" applyFill="1" applyBorder="1" applyAlignment="1">
      <alignment horizontal="center" vertical="center" shrinkToFit="1"/>
    </xf>
    <xf numFmtId="0" fontId="0" fillId="0" borderId="0" xfId="0" applyFont="1" applyFill="1">
      <alignment vertical="center"/>
    </xf>
    <xf numFmtId="0" fontId="64" fillId="0" borderId="16" xfId="43" applyFont="1" applyFill="1" applyBorder="1" applyAlignment="1" applyProtection="1">
      <alignment horizontal="center" vertical="center" shrinkToFit="1"/>
      <protection locked="0"/>
    </xf>
    <xf numFmtId="0" fontId="64" fillId="0" borderId="16" xfId="43" applyNumberFormat="1" applyFont="1" applyFill="1" applyBorder="1" applyAlignment="1" applyProtection="1">
      <alignment horizontal="center" vertical="center" shrinkToFit="1"/>
    </xf>
    <xf numFmtId="0" fontId="64" fillId="0" borderId="16" xfId="44" applyFont="1" applyFill="1" applyBorder="1" applyAlignment="1" applyProtection="1">
      <alignment horizontal="center" vertical="center" shrinkToFit="1"/>
      <protection locked="0"/>
    </xf>
    <xf numFmtId="0" fontId="64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64" fillId="0" borderId="30" xfId="42" applyNumberFormat="1" applyFont="1" applyFill="1" applyBorder="1" applyAlignment="1">
      <alignment horizontal="center" vertical="center" shrinkToFit="1"/>
    </xf>
    <xf numFmtId="0" fontId="24" fillId="0" borderId="49" xfId="44" applyFont="1" applyFill="1" applyBorder="1" applyAlignment="1" applyProtection="1">
      <alignment horizontal="center" vertical="center" shrinkToFit="1"/>
      <protection locked="0"/>
    </xf>
    <xf numFmtId="181" fontId="63" fillId="0" borderId="0" xfId="0" applyNumberFormat="1" applyFont="1" applyFill="1" applyBorder="1" applyAlignment="1">
      <alignment horizontal="center" vertical="center" shrinkToFit="1"/>
    </xf>
    <xf numFmtId="181" fontId="65" fillId="0" borderId="17" xfId="0" applyNumberFormat="1" applyFont="1" applyFill="1" applyBorder="1" applyAlignment="1">
      <alignment horizontal="center" vertical="center" shrinkToFit="1"/>
    </xf>
    <xf numFmtId="0" fontId="66" fillId="0" borderId="14" xfId="0" applyFont="1" applyFill="1" applyBorder="1" applyAlignment="1">
      <alignment horizontal="center" vertical="center" shrinkToFit="1"/>
    </xf>
    <xf numFmtId="0" fontId="66" fillId="0" borderId="14" xfId="41" applyFont="1" applyFill="1" applyBorder="1" applyAlignment="1">
      <alignment horizontal="center" vertical="center" shrinkToFit="1"/>
    </xf>
    <xf numFmtId="181" fontId="65" fillId="0" borderId="16" xfId="0" applyNumberFormat="1" applyFont="1" applyFill="1" applyBorder="1" applyAlignment="1">
      <alignment horizontal="center" vertical="center" shrinkToFit="1"/>
    </xf>
    <xf numFmtId="0" fontId="66" fillId="0" borderId="16" xfId="0" applyFont="1" applyFill="1" applyBorder="1" applyAlignment="1">
      <alignment horizontal="center" vertical="center" shrinkToFit="1"/>
    </xf>
    <xf numFmtId="0" fontId="66" fillId="0" borderId="17" xfId="41" applyFont="1" applyFill="1" applyBorder="1" applyAlignment="1">
      <alignment horizontal="center" vertical="center" shrinkToFit="1"/>
    </xf>
    <xf numFmtId="0" fontId="66" fillId="0" borderId="16" xfId="41" applyFont="1" applyFill="1" applyBorder="1" applyAlignment="1">
      <alignment horizontal="center" vertical="center" shrinkToFit="1"/>
    </xf>
    <xf numFmtId="0" fontId="66" fillId="0" borderId="24" xfId="0" applyFont="1" applyFill="1" applyBorder="1" applyAlignment="1">
      <alignment horizontal="center" vertical="center" shrinkToFit="1"/>
    </xf>
    <xf numFmtId="0" fontId="66" fillId="0" borderId="24" xfId="0" applyFont="1" applyFill="1" applyBorder="1" applyAlignment="1">
      <alignment horizontal="center" vertical="center"/>
    </xf>
    <xf numFmtId="0" fontId="66" fillId="0" borderId="16" xfId="0" applyFont="1" applyFill="1" applyBorder="1" applyAlignment="1">
      <alignment horizontal="center" vertical="center"/>
    </xf>
    <xf numFmtId="0" fontId="66" fillId="0" borderId="53" xfId="0" applyFont="1" applyFill="1" applyBorder="1" applyAlignment="1">
      <alignment horizontal="center" vertical="center"/>
    </xf>
    <xf numFmtId="181" fontId="65" fillId="0" borderId="24" xfId="0" applyNumberFormat="1" applyFont="1" applyFill="1" applyBorder="1" applyAlignment="1">
      <alignment horizontal="center" vertical="center" shrinkToFit="1"/>
    </xf>
    <xf numFmtId="0" fontId="66" fillId="0" borderId="17" xfId="0" applyFont="1" applyFill="1" applyBorder="1" applyAlignment="1">
      <alignment horizontal="center" vertical="center"/>
    </xf>
    <xf numFmtId="0" fontId="66" fillId="0" borderId="24" xfId="41" applyFont="1" applyFill="1" applyBorder="1" applyAlignment="1">
      <alignment horizontal="center" vertical="center" shrinkToFit="1"/>
    </xf>
    <xf numFmtId="0" fontId="0" fillId="0" borderId="67" xfId="0" applyFont="1" applyFill="1" applyBorder="1">
      <alignment vertical="center"/>
    </xf>
    <xf numFmtId="0" fontId="25" fillId="0" borderId="16" xfId="43" applyNumberFormat="1" applyFont="1" applyFill="1" applyBorder="1" applyAlignment="1" applyProtection="1">
      <alignment horizontal="center" vertical="center" shrinkToFit="1"/>
    </xf>
    <xf numFmtId="0" fontId="64" fillId="0" borderId="16" xfId="43" applyFont="1" applyFill="1" applyBorder="1" applyAlignment="1" applyProtection="1">
      <alignment horizontal="center" vertical="center" shrinkToFit="1"/>
    </xf>
    <xf numFmtId="0" fontId="62" fillId="0" borderId="17" xfId="42" applyNumberFormat="1" applyFont="1" applyFill="1" applyBorder="1" applyAlignment="1">
      <alignment horizontal="center" vertical="center" shrinkToFit="1"/>
    </xf>
    <xf numFmtId="0" fontId="25" fillId="0" borderId="14" xfId="44" applyFont="1" applyFill="1" applyBorder="1" applyAlignment="1" applyProtection="1">
      <alignment horizontal="center" vertical="center" shrinkToFit="1"/>
      <protection locked="0"/>
    </xf>
    <xf numFmtId="179" fontId="42" fillId="0" borderId="16" xfId="41" applyNumberFormat="1" applyFont="1" applyFill="1" applyBorder="1" applyAlignment="1">
      <alignment horizontal="center" vertical="center" shrinkToFit="1"/>
    </xf>
    <xf numFmtId="0" fontId="24" fillId="0" borderId="0" xfId="42" applyNumberFormat="1" applyFont="1" applyFill="1" applyBorder="1" applyAlignment="1">
      <alignment horizontal="center" vertical="center" shrinkToFit="1"/>
    </xf>
    <xf numFmtId="0" fontId="23" fillId="0" borderId="0" xfId="42" applyNumberFormat="1" applyFont="1" applyFill="1" applyBorder="1" applyAlignment="1">
      <alignment horizontal="center" vertical="center" shrinkToFit="1"/>
    </xf>
    <xf numFmtId="181" fontId="61" fillId="0" borderId="16" xfId="41" applyNumberFormat="1" applyFont="1" applyFill="1" applyBorder="1" applyAlignment="1">
      <alignment horizontal="center" vertical="center" shrinkToFit="1"/>
    </xf>
    <xf numFmtId="179" fontId="42" fillId="0" borderId="73" xfId="41" applyNumberFormat="1" applyFont="1" applyFill="1" applyBorder="1" applyAlignment="1">
      <alignment horizontal="center" vertical="center" shrinkToFit="1"/>
    </xf>
    <xf numFmtId="0" fontId="42" fillId="0" borderId="53" xfId="41" applyFont="1" applyFill="1" applyBorder="1" applyAlignment="1">
      <alignment horizontal="center" vertical="center" shrinkToFit="1"/>
    </xf>
    <xf numFmtId="0" fontId="43" fillId="0" borderId="52" xfId="0" applyFont="1" applyFill="1" applyBorder="1" applyAlignment="1">
      <alignment horizontal="center" vertical="center"/>
    </xf>
    <xf numFmtId="0" fontId="43" fillId="0" borderId="30" xfId="0" applyFont="1" applyFill="1" applyBorder="1" applyAlignment="1">
      <alignment horizontal="center" vertical="center"/>
    </xf>
    <xf numFmtId="0" fontId="43" fillId="0" borderId="61" xfId="0" applyFont="1" applyFill="1" applyBorder="1" applyAlignment="1">
      <alignment horizontal="center" vertical="center"/>
    </xf>
    <xf numFmtId="0" fontId="42" fillId="0" borderId="53" xfId="0" applyFont="1" applyFill="1" applyBorder="1" applyAlignment="1">
      <alignment horizontal="center" vertical="center" shrinkToFit="1"/>
    </xf>
    <xf numFmtId="176" fontId="44" fillId="0" borderId="53" xfId="0" applyNumberFormat="1" applyFont="1" applyFill="1" applyBorder="1" applyAlignment="1">
      <alignment horizontal="center" vertical="center" shrinkToFit="1"/>
    </xf>
    <xf numFmtId="176" fontId="44" fillId="0" borderId="74" xfId="0" applyNumberFormat="1" applyFont="1" applyFill="1" applyBorder="1" applyAlignment="1">
      <alignment horizontal="center" vertical="center" shrinkToFit="1"/>
    </xf>
    <xf numFmtId="181" fontId="60" fillId="0" borderId="24" xfId="0" applyNumberFormat="1" applyFont="1" applyFill="1" applyBorder="1" applyAlignment="1">
      <alignment horizontal="center" vertical="center" shrinkToFit="1"/>
    </xf>
    <xf numFmtId="181" fontId="61" fillId="0" borderId="50" xfId="41" applyNumberFormat="1" applyFont="1" applyFill="1" applyBorder="1" applyAlignment="1">
      <alignment horizontal="center" vertical="center" shrinkToFit="1"/>
    </xf>
    <xf numFmtId="0" fontId="66" fillId="0" borderId="0" xfId="41" applyFont="1" applyFill="1" applyBorder="1" applyAlignment="1">
      <alignment horizontal="center" vertical="center" shrinkToFit="1"/>
    </xf>
    <xf numFmtId="0" fontId="66" fillId="0" borderId="0" xfId="0" applyFont="1" applyFill="1" applyBorder="1" applyAlignment="1">
      <alignment horizontal="center" vertical="center"/>
    </xf>
    <xf numFmtId="0" fontId="24" fillId="0" borderId="48" xfId="43" applyNumberFormat="1" applyFont="1" applyFill="1" applyBorder="1" applyAlignment="1" applyProtection="1">
      <alignment horizontal="center" vertical="center" shrinkToFit="1"/>
    </xf>
    <xf numFmtId="0" fontId="24" fillId="0" borderId="49" xfId="43" applyNumberFormat="1" applyFont="1" applyFill="1" applyBorder="1" applyAlignment="1" applyProtection="1">
      <alignment horizontal="center" vertical="center" shrinkToFit="1"/>
    </xf>
    <xf numFmtId="180" fontId="64" fillId="0" borderId="16" xfId="0" applyNumberFormat="1" applyFont="1" applyFill="1" applyBorder="1" applyAlignment="1">
      <alignment horizontal="center" vertical="center" wrapText="1"/>
    </xf>
    <xf numFmtId="0" fontId="67" fillId="0" borderId="16" xfId="43" applyFont="1" applyFill="1" applyBorder="1" applyAlignment="1" applyProtection="1">
      <alignment horizontal="center" vertical="center" shrinkToFit="1"/>
      <protection locked="0"/>
    </xf>
    <xf numFmtId="0" fontId="64" fillId="0" borderId="28" xfId="43" applyFont="1" applyFill="1" applyBorder="1" applyAlignment="1" applyProtection="1">
      <alignment horizontal="center" vertical="center" shrinkToFit="1"/>
    </xf>
    <xf numFmtId="38" fontId="64" fillId="0" borderId="16" xfId="43" applyNumberFormat="1" applyFont="1" applyFill="1" applyBorder="1" applyAlignment="1" applyProtection="1">
      <alignment horizontal="center" vertical="center" shrinkToFit="1"/>
    </xf>
    <xf numFmtId="0" fontId="25" fillId="0" borderId="17" xfId="44" applyFont="1" applyFill="1" applyBorder="1" applyAlignment="1" applyProtection="1">
      <alignment horizontal="center" vertical="center" shrinkToFit="1"/>
      <protection locked="0"/>
    </xf>
    <xf numFmtId="0" fontId="25" fillId="0" borderId="37" xfId="42" applyFont="1" applyFill="1" applyBorder="1" applyAlignment="1">
      <alignment horizontal="center" vertical="center" shrinkToFit="1"/>
    </xf>
    <xf numFmtId="0" fontId="23" fillId="0" borderId="15" xfId="42" applyFont="1" applyFill="1" applyBorder="1" applyAlignment="1">
      <alignment horizontal="center" vertical="center" shrinkToFit="1"/>
    </xf>
    <xf numFmtId="0" fontId="23" fillId="0" borderId="39" xfId="42" applyFont="1" applyFill="1" applyBorder="1" applyAlignment="1">
      <alignment horizontal="center" vertical="center" shrinkToFit="1"/>
    </xf>
    <xf numFmtId="0" fontId="25" fillId="0" borderId="24" xfId="44" applyFont="1" applyFill="1" applyBorder="1" applyAlignment="1" applyProtection="1">
      <alignment horizontal="center" vertical="center" shrinkToFit="1"/>
      <protection locked="0"/>
    </xf>
    <xf numFmtId="0" fontId="0" fillId="0" borderId="0" xfId="0" applyFont="1" applyFill="1" applyAlignment="1">
      <alignment horizontal="center" vertical="center"/>
    </xf>
    <xf numFmtId="0" fontId="20" fillId="0" borderId="16" xfId="0" applyFont="1" applyFill="1" applyBorder="1">
      <alignment vertical="center"/>
    </xf>
    <xf numFmtId="0" fontId="23" fillId="0" borderId="20" xfId="42" applyNumberFormat="1" applyFont="1" applyFill="1" applyBorder="1" applyAlignment="1">
      <alignment horizontal="center" vertical="center" shrinkToFit="1"/>
    </xf>
    <xf numFmtId="0" fontId="25" fillId="0" borderId="61" xfId="42" applyNumberFormat="1" applyFont="1" applyFill="1" applyBorder="1" applyAlignment="1">
      <alignment horizontal="center" vertical="center" shrinkToFit="1"/>
    </xf>
    <xf numFmtId="0" fontId="24" fillId="0" borderId="17" xfId="43" applyFont="1" applyFill="1" applyBorder="1" applyAlignment="1" applyProtection="1">
      <alignment horizontal="center" vertical="center" shrinkToFit="1"/>
    </xf>
    <xf numFmtId="0" fontId="25" fillId="0" borderId="0" xfId="42" applyNumberFormat="1" applyFont="1" applyFill="1" applyBorder="1" applyAlignment="1">
      <alignment horizontal="center" vertical="center" shrinkToFit="1"/>
    </xf>
    <xf numFmtId="0" fontId="41" fillId="0" borderId="0" xfId="0" applyFont="1" applyBorder="1" applyAlignment="1">
      <alignment shrinkToFit="1"/>
    </xf>
    <xf numFmtId="181" fontId="65" fillId="0" borderId="0" xfId="0" applyNumberFormat="1" applyFont="1" applyFill="1" applyBorder="1" applyAlignment="1">
      <alignment horizontal="center" vertical="center" shrinkToFit="1"/>
    </xf>
    <xf numFmtId="0" fontId="24" fillId="0" borderId="17" xfId="43" applyNumberFormat="1" applyFont="1" applyFill="1" applyBorder="1" applyAlignment="1" applyProtection="1">
      <alignment horizontal="center" vertical="center" shrinkToFit="1"/>
      <protection locked="0"/>
    </xf>
    <xf numFmtId="179" fontId="42" fillId="0" borderId="17" xfId="41" applyNumberFormat="1" applyFont="1" applyFill="1" applyBorder="1" applyAlignment="1">
      <alignment horizontal="center" vertical="center" shrinkToFit="1"/>
    </xf>
    <xf numFmtId="181" fontId="60" fillId="0" borderId="17" xfId="0" applyNumberFormat="1" applyFont="1" applyFill="1" applyBorder="1" applyAlignment="1">
      <alignment horizontal="center" vertical="center" shrinkToFit="1"/>
    </xf>
    <xf numFmtId="0" fontId="43" fillId="0" borderId="17" xfId="0" applyFont="1" applyFill="1" applyBorder="1" applyAlignment="1">
      <alignment horizontal="center" vertical="center"/>
    </xf>
    <xf numFmtId="0" fontId="54" fillId="0" borderId="17" xfId="0" applyFont="1" applyFill="1" applyBorder="1" applyAlignment="1">
      <alignment horizontal="center" vertical="center" shrinkToFit="1"/>
    </xf>
    <xf numFmtId="179" fontId="42" fillId="0" borderId="24" xfId="41" applyNumberFormat="1" applyFont="1" applyFill="1" applyBorder="1" applyAlignment="1">
      <alignment horizontal="center" vertical="center" shrinkToFit="1"/>
    </xf>
    <xf numFmtId="181" fontId="65" fillId="0" borderId="17" xfId="0" applyNumberFormat="1" applyFont="1" applyFill="1" applyBorder="1" applyAlignment="1">
      <alignment horizontal="center" vertical="center" wrapText="1" shrinkToFit="1"/>
    </xf>
    <xf numFmtId="0" fontId="39" fillId="25" borderId="48" xfId="0" applyFont="1" applyFill="1" applyBorder="1" applyAlignment="1">
      <alignment horizontal="center" vertical="center" shrinkToFit="1"/>
    </xf>
    <xf numFmtId="0" fontId="39" fillId="25" borderId="12" xfId="0" applyFont="1" applyFill="1" applyBorder="1" applyAlignment="1">
      <alignment horizontal="center" vertical="center" shrinkToFit="1"/>
    </xf>
    <xf numFmtId="0" fontId="46" fillId="0" borderId="11" xfId="109" applyFont="1" applyBorder="1" applyAlignment="1">
      <alignment horizontal="center" shrinkToFit="1"/>
    </xf>
    <xf numFmtId="0" fontId="66" fillId="0" borderId="16" xfId="0" applyFont="1" applyFill="1" applyBorder="1" applyAlignment="1">
      <alignment horizontal="center" vertical="center" wrapText="1"/>
    </xf>
    <xf numFmtId="181" fontId="65" fillId="0" borderId="16" xfId="0" applyNumberFormat="1" applyFont="1" applyFill="1" applyBorder="1" applyAlignment="1">
      <alignment horizontal="center" vertical="center" wrapText="1" shrinkToFit="1"/>
    </xf>
    <xf numFmtId="181" fontId="65" fillId="0" borderId="24" xfId="0" applyNumberFormat="1" applyFont="1" applyFill="1" applyBorder="1" applyAlignment="1">
      <alignment horizontal="center" vertical="center" wrapText="1" shrinkToFit="1"/>
    </xf>
    <xf numFmtId="181" fontId="65" fillId="0" borderId="53" xfId="0" applyNumberFormat="1" applyFont="1" applyFill="1" applyBorder="1" applyAlignment="1">
      <alignment horizontal="center" vertical="center" wrapText="1" shrinkToFit="1"/>
    </xf>
    <xf numFmtId="0" fontId="66" fillId="0" borderId="16" xfId="41" applyFont="1" applyFill="1" applyBorder="1" applyAlignment="1">
      <alignment horizontal="center" vertical="center" wrapText="1" shrinkToFit="1"/>
    </xf>
    <xf numFmtId="0" fontId="66" fillId="0" borderId="17" xfId="0" applyFont="1" applyFill="1" applyBorder="1" applyAlignment="1">
      <alignment horizontal="center" vertical="center" wrapText="1"/>
    </xf>
    <xf numFmtId="0" fontId="66" fillId="0" borderId="24" xfId="0" applyFont="1" applyFill="1" applyBorder="1" applyAlignment="1">
      <alignment horizontal="center" vertical="center" wrapText="1"/>
    </xf>
    <xf numFmtId="0" fontId="50" fillId="0" borderId="16" xfId="0" applyFont="1" applyFill="1" applyBorder="1" applyAlignment="1">
      <alignment horizontal="center" vertical="center" wrapText="1"/>
    </xf>
    <xf numFmtId="0" fontId="66" fillId="0" borderId="17" xfId="41" applyFont="1" applyFill="1" applyBorder="1" applyAlignment="1">
      <alignment horizontal="center" vertical="center" wrapText="1" shrinkToFit="1"/>
    </xf>
    <xf numFmtId="181" fontId="68" fillId="0" borderId="17" xfId="0" applyNumberFormat="1" applyFont="1" applyFill="1" applyBorder="1" applyAlignment="1">
      <alignment horizontal="center" vertical="center" wrapText="1" shrinkToFit="1"/>
    </xf>
    <xf numFmtId="181" fontId="65" fillId="0" borderId="14" xfId="0" applyNumberFormat="1" applyFont="1" applyFill="1" applyBorder="1" applyAlignment="1">
      <alignment horizontal="center" vertical="center" wrapText="1" shrinkToFit="1"/>
    </xf>
    <xf numFmtId="0" fontId="39" fillId="24" borderId="24" xfId="0" applyFont="1" applyFill="1" applyBorder="1" applyAlignment="1">
      <alignment horizontal="center" vertical="center" shrinkToFit="1"/>
    </xf>
    <xf numFmtId="0" fontId="69" fillId="0" borderId="0" xfId="0" applyFont="1" applyBorder="1" applyAlignment="1">
      <alignment horizontal="left" vertical="center" shrinkToFit="1"/>
    </xf>
    <xf numFmtId="0" fontId="58" fillId="0" borderId="0" xfId="0" applyFont="1" applyFill="1" applyBorder="1" applyAlignment="1">
      <alignment horizontal="left" vertical="center" wrapText="1" shrinkToFit="1"/>
    </xf>
    <xf numFmtId="0" fontId="58" fillId="0" borderId="0" xfId="0" applyFont="1" applyFill="1" applyBorder="1" applyAlignment="1">
      <alignment horizontal="left" vertical="center" shrinkToFit="1"/>
    </xf>
    <xf numFmtId="0" fontId="44" fillId="0" borderId="44" xfId="109" applyFont="1" applyBorder="1" applyAlignment="1">
      <alignment horizontal="center" shrinkToFit="1"/>
    </xf>
    <xf numFmtId="0" fontId="44" fillId="0" borderId="10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0" fontId="44" fillId="0" borderId="55" xfId="109" applyFont="1" applyBorder="1" applyAlignment="1">
      <alignment horizontal="center" shrinkToFit="1"/>
    </xf>
    <xf numFmtId="0" fontId="44" fillId="0" borderId="56" xfId="109" applyFont="1" applyBorder="1" applyAlignment="1">
      <alignment horizontal="center" shrinkToFit="1"/>
    </xf>
    <xf numFmtId="0" fontId="57" fillId="0" borderId="55" xfId="109" applyFont="1" applyBorder="1" applyAlignment="1">
      <alignment horizontal="center" shrinkToFit="1"/>
    </xf>
    <xf numFmtId="0" fontId="57" fillId="0" borderId="56" xfId="109" applyFont="1" applyBorder="1" applyAlignment="1">
      <alignment horizontal="center" shrinkToFit="1"/>
    </xf>
    <xf numFmtId="0" fontId="47" fillId="0" borderId="44" xfId="109" applyFont="1" applyBorder="1" applyAlignment="1">
      <alignment horizontal="center" shrinkToFit="1"/>
    </xf>
    <xf numFmtId="0" fontId="39" fillId="25" borderId="14" xfId="0" applyFont="1" applyFill="1" applyBorder="1" applyAlignment="1">
      <alignment horizontal="center" vertical="center" wrapText="1" shrinkToFit="1"/>
    </xf>
    <xf numFmtId="0" fontId="39" fillId="25" borderId="24" xfId="0" applyFont="1" applyFill="1" applyBorder="1" applyAlignment="1">
      <alignment horizontal="center" vertical="center" wrapText="1" shrinkToFit="1"/>
    </xf>
    <xf numFmtId="0" fontId="40" fillId="25" borderId="14" xfId="0" applyFont="1" applyFill="1" applyBorder="1" applyAlignment="1">
      <alignment horizontal="center" vertical="center" shrinkToFit="1"/>
    </xf>
    <xf numFmtId="0" fontId="19" fillId="25" borderId="24" xfId="0" applyFont="1" applyFill="1" applyBorder="1" applyAlignment="1">
      <alignment horizontal="center" vertical="center" shrinkToFit="1"/>
    </xf>
    <xf numFmtId="0" fontId="39" fillId="25" borderId="14" xfId="0" applyFont="1" applyFill="1" applyBorder="1" applyAlignment="1">
      <alignment horizontal="center" vertical="center" wrapText="1"/>
    </xf>
    <xf numFmtId="0" fontId="39" fillId="25" borderId="24" xfId="0" applyFont="1" applyFill="1" applyBorder="1" applyAlignment="1">
      <alignment horizontal="center" vertical="center" wrapText="1"/>
    </xf>
    <xf numFmtId="0" fontId="40" fillId="25" borderId="54" xfId="0" applyFont="1" applyFill="1" applyBorder="1" applyAlignment="1">
      <alignment horizontal="center" vertical="center" shrinkToFit="1"/>
    </xf>
    <xf numFmtId="0" fontId="40" fillId="25" borderId="53" xfId="0" applyFont="1" applyFill="1" applyBorder="1" applyAlignment="1">
      <alignment horizontal="center" vertical="center" shrinkToFit="1"/>
    </xf>
    <xf numFmtId="0" fontId="55" fillId="0" borderId="0" xfId="0" applyFont="1" applyBorder="1" applyAlignment="1">
      <alignment horizontal="left" vertical="center" shrinkToFit="1"/>
    </xf>
    <xf numFmtId="0" fontId="56" fillId="0" borderId="0" xfId="0" applyFont="1" applyBorder="1" applyAlignment="1">
      <alignment horizontal="left" vertical="center" shrinkToFit="1"/>
    </xf>
    <xf numFmtId="0" fontId="38" fillId="25" borderId="37" xfId="0" applyFont="1" applyFill="1" applyBorder="1" applyAlignment="1">
      <alignment horizontal="center" vertical="center" shrinkToFit="1"/>
    </xf>
    <xf numFmtId="0" fontId="38" fillId="25" borderId="39" xfId="0" applyFont="1" applyFill="1" applyBorder="1" applyAlignment="1">
      <alignment horizontal="center" vertical="center" shrinkToFit="1"/>
    </xf>
    <xf numFmtId="0" fontId="38" fillId="25" borderId="14" xfId="0" applyFont="1" applyFill="1" applyBorder="1" applyAlignment="1">
      <alignment horizontal="center" vertical="center" shrinkToFit="1"/>
    </xf>
    <xf numFmtId="0" fontId="38" fillId="25" borderId="24" xfId="0" applyFont="1" applyFill="1" applyBorder="1" applyAlignment="1">
      <alignment horizontal="center" vertical="center" shrinkToFit="1"/>
    </xf>
    <xf numFmtId="0" fontId="19" fillId="25" borderId="14" xfId="0" applyFont="1" applyFill="1" applyBorder="1" applyAlignment="1">
      <alignment horizontal="center" vertical="center" shrinkToFit="1"/>
    </xf>
    <xf numFmtId="0" fontId="39" fillId="25" borderId="54" xfId="0" applyFont="1" applyFill="1" applyBorder="1" applyAlignment="1">
      <alignment horizontal="center" vertical="center" wrapText="1" shrinkToFit="1"/>
    </xf>
    <xf numFmtId="0" fontId="39" fillId="25" borderId="53" xfId="0" applyFont="1" applyFill="1" applyBorder="1" applyAlignment="1">
      <alignment horizontal="center" vertical="center" wrapText="1" shrinkToFit="1"/>
    </xf>
    <xf numFmtId="0" fontId="47" fillId="0" borderId="81" xfId="109" applyFont="1" applyBorder="1" applyAlignment="1">
      <alignment horizontal="center" shrinkToFit="1"/>
    </xf>
    <xf numFmtId="0" fontId="47" fillId="0" borderId="10" xfId="109" applyFont="1" applyBorder="1" applyAlignment="1">
      <alignment horizontal="center" shrinkToFit="1"/>
    </xf>
    <xf numFmtId="0" fontId="46" fillId="0" borderId="81" xfId="109" applyFont="1" applyBorder="1" applyAlignment="1">
      <alignment horizontal="center" shrinkToFit="1"/>
    </xf>
    <xf numFmtId="0" fontId="46" fillId="0" borderId="77" xfId="109" applyFont="1" applyBorder="1" applyAlignment="1">
      <alignment horizontal="center" shrinkToFit="1"/>
    </xf>
    <xf numFmtId="0" fontId="46" fillId="0" borderId="78" xfId="109" applyFont="1" applyBorder="1" applyAlignment="1">
      <alignment horizontal="center" shrinkToFit="1"/>
    </xf>
    <xf numFmtId="0" fontId="46" fillId="0" borderId="79" xfId="109" applyFont="1" applyBorder="1" applyAlignment="1">
      <alignment horizontal="center" shrinkToFit="1"/>
    </xf>
    <xf numFmtId="0" fontId="46" fillId="0" borderId="80" xfId="109" applyFont="1" applyBorder="1" applyAlignment="1">
      <alignment horizontal="center" shrinkToFit="1"/>
    </xf>
    <xf numFmtId="0" fontId="44" fillId="0" borderId="77" xfId="109" applyFont="1" applyBorder="1" applyAlignment="1">
      <alignment horizontal="center" shrinkToFit="1"/>
    </xf>
    <xf numFmtId="0" fontId="39" fillId="25" borderId="54" xfId="0" applyFont="1" applyFill="1" applyBorder="1" applyAlignment="1">
      <alignment horizontal="center" vertical="center" wrapText="1"/>
    </xf>
    <xf numFmtId="0" fontId="39" fillId="25" borderId="53" xfId="0" applyFont="1" applyFill="1" applyBorder="1" applyAlignment="1">
      <alignment horizontal="center" vertical="center" wrapText="1"/>
    </xf>
    <xf numFmtId="0" fontId="38" fillId="25" borderId="76" xfId="0" applyFont="1" applyFill="1" applyBorder="1" applyAlignment="1">
      <alignment horizontal="center" vertical="center" shrinkToFit="1"/>
    </xf>
    <xf numFmtId="0" fontId="38" fillId="25" borderId="73" xfId="0" applyFont="1" applyFill="1" applyBorder="1" applyAlignment="1">
      <alignment horizontal="center" vertical="center" shrinkToFit="1"/>
    </xf>
    <xf numFmtId="0" fontId="38" fillId="25" borderId="54" xfId="0" applyFont="1" applyFill="1" applyBorder="1" applyAlignment="1">
      <alignment horizontal="center" vertical="center" shrinkToFit="1"/>
    </xf>
    <xf numFmtId="0" fontId="38" fillId="25" borderId="53" xfId="0" applyFont="1" applyFill="1" applyBorder="1" applyAlignment="1">
      <alignment horizontal="center" vertical="center" shrinkToFit="1"/>
    </xf>
    <xf numFmtId="0" fontId="19" fillId="25" borderId="54" xfId="0" applyFont="1" applyFill="1" applyBorder="1" applyAlignment="1">
      <alignment horizontal="center" vertical="center" shrinkToFit="1"/>
    </xf>
    <xf numFmtId="0" fontId="19" fillId="25" borderId="53" xfId="0" applyFont="1" applyFill="1" applyBorder="1" applyAlignment="1">
      <alignment horizontal="center" vertical="center" shrinkToFit="1"/>
    </xf>
    <xf numFmtId="14" fontId="0" fillId="0" borderId="0" xfId="0" applyNumberFormat="1" applyFont="1" applyFill="1" applyBorder="1" applyAlignment="1">
      <alignment horizontal="center" vertical="center"/>
    </xf>
    <xf numFmtId="14" fontId="0" fillId="0" borderId="27" xfId="0" applyNumberFormat="1" applyFont="1" applyFill="1" applyBorder="1" applyAlignment="1">
      <alignment horizontal="center" vertical="center"/>
    </xf>
    <xf numFmtId="0" fontId="25" fillId="0" borderId="42" xfId="42" applyNumberFormat="1" applyFont="1" applyFill="1" applyBorder="1" applyAlignment="1">
      <alignment horizontal="center" vertical="center" textRotation="255" shrinkToFit="1"/>
    </xf>
    <xf numFmtId="0" fontId="25" fillId="0" borderId="40" xfId="42" applyNumberFormat="1" applyFont="1" applyFill="1" applyBorder="1" applyAlignment="1">
      <alignment horizontal="center" vertical="center" textRotation="255" shrinkToFit="1"/>
    </xf>
    <xf numFmtId="0" fontId="25" fillId="0" borderId="75" xfId="42" applyNumberFormat="1" applyFont="1" applyFill="1" applyBorder="1" applyAlignment="1">
      <alignment horizontal="center" vertical="center" textRotation="255" shrinkToFit="1"/>
    </xf>
    <xf numFmtId="0" fontId="25" fillId="0" borderId="41" xfId="42" applyNumberFormat="1" applyFont="1" applyFill="1" applyBorder="1" applyAlignment="1">
      <alignment horizontal="center" vertical="center" textRotation="255" shrinkToFit="1"/>
    </xf>
    <xf numFmtId="0" fontId="25" fillId="0" borderId="65" xfId="42" applyNumberFormat="1" applyFont="1" applyFill="1" applyBorder="1" applyAlignment="1">
      <alignment horizontal="center" vertical="center" textRotation="255" shrinkToFit="1"/>
    </xf>
    <xf numFmtId="0" fontId="25" fillId="0" borderId="68" xfId="42" applyNumberFormat="1" applyFont="1" applyFill="1" applyBorder="1" applyAlignment="1">
      <alignment horizontal="center" vertical="center" textRotation="255" shrinkToFit="1"/>
    </xf>
    <xf numFmtId="178" fontId="25" fillId="0" borderId="0" xfId="42" applyNumberFormat="1" applyFont="1" applyFill="1" applyBorder="1" applyAlignment="1">
      <alignment horizontal="center" vertical="center" shrinkToFit="1"/>
    </xf>
    <xf numFmtId="177" fontId="0" fillId="0" borderId="0" xfId="0" applyNumberFormat="1" applyFont="1" applyFill="1" applyBorder="1" applyAlignment="1">
      <alignment horizontal="center" vertical="center"/>
    </xf>
    <xf numFmtId="178" fontId="25" fillId="0" borderId="27" xfId="42" applyNumberFormat="1" applyFont="1" applyFill="1" applyBorder="1" applyAlignment="1">
      <alignment horizontal="center" vertical="center" shrinkToFit="1"/>
    </xf>
    <xf numFmtId="177" fontId="25" fillId="0" borderId="27" xfId="42" applyNumberFormat="1" applyFont="1" applyFill="1" applyBorder="1" applyAlignment="1">
      <alignment horizontal="center" vertical="center"/>
    </xf>
    <xf numFmtId="177" fontId="0" fillId="0" borderId="27" xfId="0" applyNumberFormat="1" applyFont="1" applyFill="1" applyBorder="1" applyAlignment="1">
      <alignment horizontal="center" vertical="center"/>
    </xf>
    <xf numFmtId="177" fontId="26" fillId="0" borderId="27" xfId="0" applyNumberFormat="1" applyFont="1" applyFill="1" applyBorder="1" applyAlignment="1">
      <alignment horizontal="center" vertical="center"/>
    </xf>
    <xf numFmtId="0" fontId="25" fillId="0" borderId="64" xfId="42" applyNumberFormat="1" applyFont="1" applyFill="1" applyBorder="1" applyAlignment="1">
      <alignment horizontal="center" vertical="center" textRotation="255" shrinkToFit="1"/>
    </xf>
    <xf numFmtId="177" fontId="26" fillId="0" borderId="0" xfId="0" applyNumberFormat="1" applyFont="1" applyFill="1" applyBorder="1" applyAlignment="1">
      <alignment horizontal="center" vertical="center"/>
    </xf>
    <xf numFmtId="177" fontId="25" fillId="0" borderId="0" xfId="42" applyNumberFormat="1" applyFont="1" applyFill="1" applyBorder="1" applyAlignment="1">
      <alignment horizontal="center" vertical="center"/>
    </xf>
    <xf numFmtId="177" fontId="25" fillId="0" borderId="47" xfId="42" applyNumberFormat="1" applyFont="1" applyFill="1" applyBorder="1" applyAlignment="1">
      <alignment horizontal="center" vertical="center"/>
    </xf>
    <xf numFmtId="178" fontId="25" fillId="0" borderId="47" xfId="42" applyNumberFormat="1" applyFont="1" applyFill="1" applyBorder="1" applyAlignment="1">
      <alignment horizontal="center" vertical="center" shrinkToFit="1"/>
    </xf>
    <xf numFmtId="0" fontId="40" fillId="24" borderId="14" xfId="0" applyFont="1" applyFill="1" applyBorder="1" applyAlignment="1">
      <alignment horizontal="center" vertical="center" shrinkToFit="1"/>
    </xf>
    <xf numFmtId="0" fontId="19" fillId="24" borderId="24" xfId="0" applyFont="1" applyFill="1" applyBorder="1" applyAlignment="1">
      <alignment horizontal="center" vertical="center" shrinkToFit="1"/>
    </xf>
    <xf numFmtId="0" fontId="46" fillId="0" borderId="62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wrapText="1" shrinkToFit="1"/>
    </xf>
    <xf numFmtId="0" fontId="39" fillId="0" borderId="24" xfId="0" applyFont="1" applyBorder="1" applyAlignment="1">
      <alignment horizontal="center" vertical="center" wrapText="1" shrinkToFit="1"/>
    </xf>
    <xf numFmtId="0" fontId="47" fillId="0" borderId="72" xfId="109" applyFont="1" applyBorder="1" applyAlignment="1">
      <alignment horizontal="center" shrinkToFit="1"/>
    </xf>
    <xf numFmtId="0" fontId="46" fillId="0" borderId="63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wrapText="1"/>
    </xf>
    <xf numFmtId="0" fontId="39" fillId="0" borderId="24" xfId="0" applyFont="1" applyBorder="1" applyAlignment="1">
      <alignment horizontal="center" vertical="center" wrapText="1"/>
    </xf>
    <xf numFmtId="0" fontId="38" fillId="24" borderId="37" xfId="0" applyFont="1" applyFill="1" applyBorder="1" applyAlignment="1">
      <alignment horizontal="center" vertical="center" shrinkToFit="1"/>
    </xf>
    <xf numFmtId="0" fontId="38" fillId="24" borderId="39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shrinkToFit="1"/>
    </xf>
    <xf numFmtId="0" fontId="38" fillId="24" borderId="24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40" fillId="24" borderId="54" xfId="0" applyFont="1" applyFill="1" applyBorder="1" applyAlignment="1">
      <alignment horizontal="center" vertical="center" shrinkToFit="1"/>
    </xf>
    <xf numFmtId="0" fontId="40" fillId="24" borderId="53" xfId="0" applyFont="1" applyFill="1" applyBorder="1" applyAlignment="1">
      <alignment horizontal="center" vertical="center" shrinkToFit="1"/>
    </xf>
  </cellXfs>
  <cellStyles count="110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7"/>
    <cellStyle name="一般 116" xfId="92"/>
    <cellStyle name="一般 16" xfId="93"/>
    <cellStyle name="一般 19" xfId="94"/>
    <cellStyle name="一般 2" xfId="38"/>
    <cellStyle name="一般 27" xfId="39"/>
    <cellStyle name="一般 3" xfId="40"/>
    <cellStyle name="一般 4" xfId="1"/>
    <cellStyle name="一般 4 2" xfId="108"/>
    <cellStyle name="一般 41" xfId="96"/>
    <cellStyle name="一般 47" xfId="95"/>
    <cellStyle name="一般 57" xfId="99"/>
    <cellStyle name="一般 63" xfId="100"/>
    <cellStyle name="一般 65" xfId="101"/>
    <cellStyle name="一般 66" xfId="102"/>
    <cellStyle name="一般 80" xfId="103"/>
    <cellStyle name="一般 81" xfId="104"/>
    <cellStyle name="一般 88" xfId="97"/>
    <cellStyle name="一般 89" xfId="98"/>
    <cellStyle name="一般 95" xfId="105"/>
    <cellStyle name="一般 96" xfId="106"/>
    <cellStyle name="一般_Sheet1" xfId="41"/>
    <cellStyle name="一般_Sheet2" xfId="42"/>
    <cellStyle name="一般_清江0502-0507需求表-修-婷怡回0421" xfId="43"/>
    <cellStyle name="一般_清江0509-0514需求表-婷怡回-修改-1" xfId="44"/>
    <cellStyle name="一般_清江10202-3月菜單_0111-送印" xfId="109"/>
    <cellStyle name="中等 2" xfId="46"/>
    <cellStyle name="中等 3" xfId="45"/>
    <cellStyle name="合計 2" xfId="48"/>
    <cellStyle name="合計 3" xfId="47"/>
    <cellStyle name="好 2" xfId="50"/>
    <cellStyle name="好 3" xfId="49"/>
    <cellStyle name="百分比 2" xfId="51"/>
    <cellStyle name="計算方式 2" xfId="53"/>
    <cellStyle name="計算方式 3" xfId="52"/>
    <cellStyle name="連結的儲存格 2" xfId="55"/>
    <cellStyle name="連結的儲存格 3" xfId="54"/>
    <cellStyle name="備註 2" xfId="57"/>
    <cellStyle name="備註 3" xfId="56"/>
    <cellStyle name="說明文字 2" xfId="59"/>
    <cellStyle name="說明文字 3" xfId="58"/>
    <cellStyle name="輔色1 2" xfId="61"/>
    <cellStyle name="輔色1 3" xfId="60"/>
    <cellStyle name="輔色2 2" xfId="63"/>
    <cellStyle name="輔色2 3" xfId="62"/>
    <cellStyle name="輔色3 2" xfId="65"/>
    <cellStyle name="輔色3 3" xfId="64"/>
    <cellStyle name="輔色4 2" xfId="67"/>
    <cellStyle name="輔色4 3" xfId="66"/>
    <cellStyle name="輔色5 2" xfId="69"/>
    <cellStyle name="輔色5 3" xfId="68"/>
    <cellStyle name="輔色6 2" xfId="71"/>
    <cellStyle name="輔色6 3" xfId="70"/>
    <cellStyle name="標題 1 2" xfId="74"/>
    <cellStyle name="標題 1 3" xfId="73"/>
    <cellStyle name="標題 2 2" xfId="76"/>
    <cellStyle name="標題 2 3" xfId="75"/>
    <cellStyle name="標題 3 2" xfId="78"/>
    <cellStyle name="標題 3 3" xfId="77"/>
    <cellStyle name="標題 4 2" xfId="80"/>
    <cellStyle name="標題 4 3" xfId="79"/>
    <cellStyle name="標題 5" xfId="81"/>
    <cellStyle name="標題 6" xfId="72"/>
    <cellStyle name="輸入 2" xfId="83"/>
    <cellStyle name="輸入 3" xfId="82"/>
    <cellStyle name="輸出 2" xfId="85"/>
    <cellStyle name="輸出 3" xfId="84"/>
    <cellStyle name="檢查儲存格 2" xfId="87"/>
    <cellStyle name="檢查儲存格 3" xfId="86"/>
    <cellStyle name="壞 2" xfId="89"/>
    <cellStyle name="壞 3" xfId="88"/>
    <cellStyle name="警告文字 2" xfId="91"/>
    <cellStyle name="警告文字 3" xfId="90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372DE5E-969F-4C3C-A26D-3DC654C8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165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6CDB39FB-2C10-448B-8C92-40816AD95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774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581FA04-4E45-4578-BD2B-4D3A79D33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6621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C6C24408-3CC5-4320-B34B-B3657175AE17}"/>
            </a:ext>
          </a:extLst>
        </xdr:cNvPr>
        <xdr:cNvSpPr txBox="1"/>
      </xdr:nvSpPr>
      <xdr:spPr>
        <a:xfrm>
          <a:off x="54429" y="258535"/>
          <a:ext cx="151216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901F81A4-A92D-46AF-8377-DFD06F801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567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7F826DF-9D3D-4CDD-AB3F-39701E534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165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CF312A54-B3BC-47CE-A626-740D8B586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774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BB8DB428-501E-4083-8655-2031C1955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6621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CD3CE9E0-99CA-4387-A7AC-09FE994C4D9B}"/>
            </a:ext>
          </a:extLst>
        </xdr:cNvPr>
        <xdr:cNvSpPr txBox="1"/>
      </xdr:nvSpPr>
      <xdr:spPr>
        <a:xfrm>
          <a:off x="54429" y="258535"/>
          <a:ext cx="151216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BF5C8B5-EBBB-4575-8D7B-203DCF95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567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E74F3E3-C8D4-42BE-9C51-04DA3FBD4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165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39028B2E-68A5-4759-A484-5113A7AA5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774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AC0DE713-E4FD-4EF6-AC8B-F39629F21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6621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F0C36DA5-197D-4276-9FBB-066668596AD8}"/>
            </a:ext>
          </a:extLst>
        </xdr:cNvPr>
        <xdr:cNvSpPr txBox="1"/>
      </xdr:nvSpPr>
      <xdr:spPr>
        <a:xfrm>
          <a:off x="54429" y="258535"/>
          <a:ext cx="151216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4070DC1-D51C-42BF-AA4D-37CFC8A48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567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7" name="Picture 44" descr="4">
          <a:extLst>
            <a:ext uri="{FF2B5EF4-FFF2-40B4-BE49-F238E27FC236}">
              <a16:creationId xmlns:a16="http://schemas.microsoft.com/office/drawing/2014/main" id="{8042F1CB-DA83-4FBD-8854-26F5775EB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165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8" name="Picture 44" descr="4">
          <a:extLst>
            <a:ext uri="{FF2B5EF4-FFF2-40B4-BE49-F238E27FC236}">
              <a16:creationId xmlns:a16="http://schemas.microsoft.com/office/drawing/2014/main" id="{1591CCB0-E8F4-4656-8732-5BB05884C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774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9" name="Picture 1949" descr="1">
          <a:extLst>
            <a:ext uri="{FF2B5EF4-FFF2-40B4-BE49-F238E27FC236}">
              <a16:creationId xmlns:a16="http://schemas.microsoft.com/office/drawing/2014/main" id="{708CF3C9-F98F-436B-B879-B1B895B7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6621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8352E2D8-6E5D-4C05-86E8-A17F77BA7BA0}"/>
            </a:ext>
          </a:extLst>
        </xdr:cNvPr>
        <xdr:cNvSpPr txBox="1"/>
      </xdr:nvSpPr>
      <xdr:spPr>
        <a:xfrm>
          <a:off x="54429" y="258535"/>
          <a:ext cx="151216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11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5976B46-C25E-4043-8A65-A861EB0A7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567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996E2DE-3432-4F39-BA7D-660A4D1C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165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9C11498-9DB2-4CFF-AA29-A1E3B362D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774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BE7841BD-8E4E-4521-996C-349E3925E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6621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8EA758C-3371-4F06-B7E3-C1F05138B6D1}"/>
            </a:ext>
          </a:extLst>
        </xdr:cNvPr>
        <xdr:cNvSpPr txBox="1"/>
      </xdr:nvSpPr>
      <xdr:spPr>
        <a:xfrm>
          <a:off x="54429" y="258535"/>
          <a:ext cx="151216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FEBA014-0E7A-481B-A885-F195B3372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567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B42FE6DA-CD4F-41B0-A5EB-69E63707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165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A1B2D1F7-DF23-48C5-AC0F-B02C933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774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C4668D4B-974B-4730-9965-50A1FD3A0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6621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E41C2648-C4C7-4226-A04A-AD20DE22DE94}"/>
            </a:ext>
          </a:extLst>
        </xdr:cNvPr>
        <xdr:cNvSpPr txBox="1"/>
      </xdr:nvSpPr>
      <xdr:spPr>
        <a:xfrm>
          <a:off x="54429" y="258535"/>
          <a:ext cx="151216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B6C06EA0-CC88-4184-BED2-7D501279C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567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C420FF93-B675-4492-8830-0BCA03D4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1652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73B5A9DC-399C-4AEE-89F3-F29328F1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7746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C8011981-5B3F-4CEC-BE4A-E3A39643D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66216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768C86E7-B08C-47A2-9A97-490A0378D1F8}"/>
            </a:ext>
          </a:extLst>
        </xdr:cNvPr>
        <xdr:cNvSpPr txBox="1"/>
      </xdr:nvSpPr>
      <xdr:spPr>
        <a:xfrm>
          <a:off x="54429" y="258535"/>
          <a:ext cx="1512161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63A0969C-91C7-4C0A-9CE8-4D7EDF9D2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5671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侯詩瑩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010829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號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17</xdr:col>
      <xdr:colOff>104550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3"/>
  <sheetViews>
    <sheetView view="pageBreakPreview" topLeftCell="C1" zoomScale="70" zoomScaleNormal="70" zoomScaleSheetLayoutView="70" workbookViewId="0">
      <selection activeCell="E18" sqref="E18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5" width="39.7265625" style="76" customWidth="1"/>
    <col min="6" max="6" width="26" style="76" customWidth="1"/>
    <col min="7" max="7" width="34.7265625" style="76" customWidth="1"/>
    <col min="8" max="10" width="7.6328125" style="76" customWidth="1"/>
    <col min="11" max="17" width="5" style="72" customWidth="1"/>
    <col min="18" max="16384" width="9" style="74"/>
  </cols>
  <sheetData>
    <row r="1" spans="1:29" s="51" customFormat="1">
      <c r="A1" s="260" t="s">
        <v>395</v>
      </c>
      <c r="B1" s="261"/>
      <c r="C1" s="261"/>
      <c r="D1" s="261"/>
      <c r="E1" s="261"/>
      <c r="F1" s="261"/>
      <c r="G1" s="261"/>
      <c r="H1" s="261"/>
      <c r="I1" s="49"/>
      <c r="J1" s="49"/>
      <c r="K1" s="50"/>
      <c r="L1" s="50"/>
      <c r="M1" s="50"/>
      <c r="N1" s="50"/>
      <c r="O1" s="50"/>
      <c r="P1" s="50"/>
      <c r="Q1" s="50"/>
    </row>
    <row r="2" spans="1:29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29" s="60" customFormat="1" ht="18.75" customHeight="1">
      <c r="A3" s="262" t="s">
        <v>9</v>
      </c>
      <c r="B3" s="264" t="s">
        <v>10</v>
      </c>
      <c r="C3" s="266" t="s">
        <v>11</v>
      </c>
      <c r="D3" s="266" t="s">
        <v>12</v>
      </c>
      <c r="E3" s="266" t="s">
        <v>13</v>
      </c>
      <c r="F3" s="266" t="s">
        <v>14</v>
      </c>
      <c r="G3" s="254" t="s">
        <v>15</v>
      </c>
      <c r="H3" s="254" t="s">
        <v>16</v>
      </c>
      <c r="I3" s="254" t="s">
        <v>17</v>
      </c>
      <c r="J3" s="258" t="s">
        <v>48</v>
      </c>
      <c r="K3" s="256" t="s">
        <v>45</v>
      </c>
      <c r="L3" s="252" t="s">
        <v>46</v>
      </c>
      <c r="M3" s="252" t="s">
        <v>18</v>
      </c>
      <c r="N3" s="252" t="s">
        <v>19</v>
      </c>
      <c r="O3" s="252" t="s">
        <v>20</v>
      </c>
      <c r="P3" s="252" t="s">
        <v>21</v>
      </c>
      <c r="Q3" s="225" t="s">
        <v>22</v>
      </c>
    </row>
    <row r="4" spans="1:29" s="60" customFormat="1" ht="95.25" customHeight="1" thickBot="1">
      <c r="A4" s="263"/>
      <c r="B4" s="265"/>
      <c r="C4" s="255"/>
      <c r="D4" s="255"/>
      <c r="E4" s="255"/>
      <c r="F4" s="255"/>
      <c r="G4" s="255"/>
      <c r="H4" s="255"/>
      <c r="I4" s="255"/>
      <c r="J4" s="259"/>
      <c r="K4" s="257"/>
      <c r="L4" s="253"/>
      <c r="M4" s="253"/>
      <c r="N4" s="253"/>
      <c r="O4" s="253"/>
      <c r="P4" s="253"/>
      <c r="Q4" s="226" t="s">
        <v>23</v>
      </c>
      <c r="T4" s="216"/>
      <c r="U4" s="216"/>
      <c r="V4" s="216"/>
      <c r="W4" s="216"/>
      <c r="X4" s="216"/>
      <c r="Y4" s="216"/>
      <c r="Z4" s="216"/>
      <c r="AA4" s="216"/>
      <c r="AB4" s="216"/>
      <c r="AC4" s="216"/>
    </row>
    <row r="5" spans="1:29" s="64" customFormat="1" ht="57.75" hidden="1" customHeight="1">
      <c r="A5" s="94">
        <v>45229</v>
      </c>
      <c r="B5" s="61" t="s">
        <v>37</v>
      </c>
      <c r="C5" s="164"/>
      <c r="D5" s="165"/>
      <c r="E5" s="164"/>
      <c r="F5" s="166"/>
      <c r="G5" s="167"/>
      <c r="H5" s="62"/>
      <c r="I5" s="62"/>
      <c r="J5" s="62"/>
      <c r="K5" s="63" t="e">
        <v>#REF!</v>
      </c>
      <c r="L5" s="63" t="e">
        <v>#REF!</v>
      </c>
      <c r="M5" s="63" t="e">
        <v>#REF!</v>
      </c>
      <c r="N5" s="63">
        <v>0</v>
      </c>
      <c r="O5" s="63" t="e">
        <v>#REF!</v>
      </c>
      <c r="P5" s="63">
        <v>0</v>
      </c>
      <c r="Q5" s="102" t="e">
        <v>#REF!</v>
      </c>
    </row>
    <row r="6" spans="1:29" s="64" customFormat="1" ht="59.25" hidden="1" customHeight="1">
      <c r="A6" s="93">
        <v>45230</v>
      </c>
      <c r="B6" s="65" t="s">
        <v>38</v>
      </c>
      <c r="C6" s="168"/>
      <c r="D6" s="164"/>
      <c r="E6" s="169"/>
      <c r="F6" s="170"/>
      <c r="G6" s="167"/>
      <c r="H6" s="66"/>
      <c r="I6" s="66"/>
      <c r="J6" s="66"/>
      <c r="K6" s="67" t="e">
        <v>#REF!</v>
      </c>
      <c r="L6" s="67" t="e">
        <v>#REF!</v>
      </c>
      <c r="M6" s="67" t="e">
        <v>#REF!</v>
      </c>
      <c r="N6" s="67">
        <v>0</v>
      </c>
      <c r="O6" s="67" t="e">
        <v>#REF!</v>
      </c>
      <c r="P6" s="67">
        <v>0</v>
      </c>
      <c r="Q6" s="103" t="e">
        <v>#REF!</v>
      </c>
    </row>
    <row r="7" spans="1:29" s="64" customFormat="1" ht="78" customHeight="1">
      <c r="A7" s="93">
        <v>45231</v>
      </c>
      <c r="B7" s="65" t="s">
        <v>39</v>
      </c>
      <c r="C7" s="168" t="s">
        <v>420</v>
      </c>
      <c r="D7" s="224" t="s">
        <v>479</v>
      </c>
      <c r="E7" s="228" t="s">
        <v>428</v>
      </c>
      <c r="F7" s="170" t="s">
        <v>94</v>
      </c>
      <c r="G7" s="224" t="s">
        <v>422</v>
      </c>
      <c r="H7" s="66" t="s">
        <v>419</v>
      </c>
      <c r="I7" s="66"/>
      <c r="J7" s="66"/>
      <c r="K7" s="67">
        <v>4</v>
      </c>
      <c r="L7" s="67">
        <v>2.38</v>
      </c>
      <c r="M7" s="67">
        <v>1.9100000000000001</v>
      </c>
      <c r="N7" s="67">
        <v>0</v>
      </c>
      <c r="O7" s="67">
        <v>2.5</v>
      </c>
      <c r="P7" s="67">
        <v>1</v>
      </c>
      <c r="Q7" s="103">
        <v>678.75</v>
      </c>
    </row>
    <row r="8" spans="1:29" s="64" customFormat="1" ht="78" customHeight="1">
      <c r="A8" s="93">
        <v>45232</v>
      </c>
      <c r="B8" s="65" t="s">
        <v>4</v>
      </c>
      <c r="C8" s="168" t="s">
        <v>112</v>
      </c>
      <c r="D8" s="164" t="s">
        <v>486</v>
      </c>
      <c r="E8" s="224" t="s">
        <v>423</v>
      </c>
      <c r="F8" s="164" t="s">
        <v>126</v>
      </c>
      <c r="G8" s="229" t="s">
        <v>480</v>
      </c>
      <c r="H8" s="66" t="s">
        <v>419</v>
      </c>
      <c r="I8" s="66"/>
      <c r="J8" s="66"/>
      <c r="K8" s="67">
        <v>4.5199999999999996</v>
      </c>
      <c r="L8" s="67">
        <v>2.1</v>
      </c>
      <c r="M8" s="67">
        <v>1.44</v>
      </c>
      <c r="N8" s="67">
        <v>0</v>
      </c>
      <c r="O8" s="67">
        <v>2.8</v>
      </c>
      <c r="P8" s="67">
        <v>1</v>
      </c>
      <c r="Q8" s="103">
        <v>695.9</v>
      </c>
    </row>
    <row r="9" spans="1:29" s="69" customFormat="1" ht="78" customHeight="1" thickBot="1">
      <c r="A9" s="104">
        <v>45233</v>
      </c>
      <c r="B9" s="68" t="s">
        <v>5</v>
      </c>
      <c r="C9" s="171" t="s">
        <v>113</v>
      </c>
      <c r="D9" s="230" t="s">
        <v>497</v>
      </c>
      <c r="E9" s="175" t="s">
        <v>487</v>
      </c>
      <c r="F9" s="172" t="s">
        <v>95</v>
      </c>
      <c r="G9" s="231" t="s">
        <v>424</v>
      </c>
      <c r="H9" s="105" t="s">
        <v>419</v>
      </c>
      <c r="I9" s="106"/>
      <c r="J9" s="106"/>
      <c r="K9" s="107">
        <v>4</v>
      </c>
      <c r="L9" s="107">
        <v>2.1</v>
      </c>
      <c r="M9" s="107">
        <v>1.95</v>
      </c>
      <c r="N9" s="107">
        <v>0</v>
      </c>
      <c r="O9" s="107">
        <v>2.5</v>
      </c>
      <c r="P9" s="107">
        <v>1</v>
      </c>
      <c r="Q9" s="108">
        <v>658.75</v>
      </c>
      <c r="AB9" s="217"/>
    </row>
    <row r="10" spans="1:29" s="64" customFormat="1" ht="78" customHeight="1">
      <c r="A10" s="120">
        <v>45236</v>
      </c>
      <c r="B10" s="113" t="s">
        <v>6</v>
      </c>
      <c r="C10" s="176" t="s">
        <v>91</v>
      </c>
      <c r="D10" s="164" t="s">
        <v>489</v>
      </c>
      <c r="E10" s="228" t="s">
        <v>425</v>
      </c>
      <c r="F10" s="173" t="s">
        <v>127</v>
      </c>
      <c r="G10" s="224" t="s">
        <v>426</v>
      </c>
      <c r="H10" s="121" t="s">
        <v>419</v>
      </c>
      <c r="I10" s="121"/>
      <c r="J10" s="121"/>
      <c r="K10" s="122">
        <v>4.58</v>
      </c>
      <c r="L10" s="122">
        <v>2.6300000000000003</v>
      </c>
      <c r="M10" s="122">
        <v>1.07</v>
      </c>
      <c r="N10" s="122">
        <v>0</v>
      </c>
      <c r="O10" s="122">
        <v>2.5</v>
      </c>
      <c r="P10" s="63">
        <v>1</v>
      </c>
      <c r="Q10" s="102">
        <v>717.1</v>
      </c>
    </row>
    <row r="11" spans="1:29" s="64" customFormat="1" ht="78" customHeight="1">
      <c r="A11" s="93">
        <v>45237</v>
      </c>
      <c r="B11" s="65" t="s">
        <v>7</v>
      </c>
      <c r="C11" s="173" t="s">
        <v>114</v>
      </c>
      <c r="D11" s="224" t="s">
        <v>427</v>
      </c>
      <c r="E11" s="224" t="s">
        <v>488</v>
      </c>
      <c r="F11" s="173" t="s">
        <v>128</v>
      </c>
      <c r="G11" s="224" t="s">
        <v>429</v>
      </c>
      <c r="H11" s="66"/>
      <c r="I11" s="66" t="s">
        <v>417</v>
      </c>
      <c r="J11" s="66"/>
      <c r="K11" s="67">
        <v>4.8000000000000007</v>
      </c>
      <c r="L11" s="67">
        <v>2.37</v>
      </c>
      <c r="M11" s="67">
        <v>1.9700000000000002</v>
      </c>
      <c r="N11" s="67">
        <v>0.8</v>
      </c>
      <c r="O11" s="67">
        <v>2.6</v>
      </c>
      <c r="P11" s="67">
        <v>0</v>
      </c>
      <c r="Q11" s="103">
        <v>800</v>
      </c>
      <c r="AA11" s="198"/>
    </row>
    <row r="12" spans="1:29" s="64" customFormat="1" ht="78" customHeight="1">
      <c r="A12" s="93">
        <v>45238</v>
      </c>
      <c r="B12" s="65" t="s">
        <v>3</v>
      </c>
      <c r="C12" s="164" t="s">
        <v>100</v>
      </c>
      <c r="D12" s="229" t="s">
        <v>430</v>
      </c>
      <c r="E12" s="232" t="s">
        <v>481</v>
      </c>
      <c r="F12" s="173" t="s">
        <v>381</v>
      </c>
      <c r="G12" s="224" t="s">
        <v>431</v>
      </c>
      <c r="H12" s="66" t="s">
        <v>419</v>
      </c>
      <c r="I12" s="66"/>
      <c r="J12" s="66"/>
      <c r="K12" s="67">
        <v>4.54</v>
      </c>
      <c r="L12" s="67">
        <v>2.88</v>
      </c>
      <c r="M12" s="67">
        <v>1.5</v>
      </c>
      <c r="N12" s="67">
        <v>0</v>
      </c>
      <c r="O12" s="67">
        <v>2.5</v>
      </c>
      <c r="P12" s="67">
        <v>1</v>
      </c>
      <c r="Q12" s="103">
        <v>743.8</v>
      </c>
      <c r="S12" s="197"/>
      <c r="T12" s="198"/>
    </row>
    <row r="13" spans="1:29" s="64" customFormat="1" ht="78" customHeight="1">
      <c r="A13" s="93">
        <v>45239</v>
      </c>
      <c r="B13" s="65" t="s">
        <v>4</v>
      </c>
      <c r="C13" s="167" t="s">
        <v>106</v>
      </c>
      <c r="D13" s="224" t="s">
        <v>490</v>
      </c>
      <c r="E13" s="233" t="s">
        <v>432</v>
      </c>
      <c r="F13" s="176" t="s">
        <v>129</v>
      </c>
      <c r="G13" s="229" t="s">
        <v>433</v>
      </c>
      <c r="H13" s="66"/>
      <c r="I13" s="66"/>
      <c r="J13" s="66" t="s">
        <v>418</v>
      </c>
      <c r="K13" s="67">
        <v>4.21</v>
      </c>
      <c r="L13" s="67">
        <v>2.2400000000000002</v>
      </c>
      <c r="M13" s="67">
        <v>1.77</v>
      </c>
      <c r="N13" s="67">
        <v>0</v>
      </c>
      <c r="O13" s="67">
        <v>2.8</v>
      </c>
      <c r="P13" s="67">
        <v>0</v>
      </c>
      <c r="Q13" s="103">
        <v>632.95000000000005</v>
      </c>
    </row>
    <row r="14" spans="1:29" s="64" customFormat="1" ht="78" customHeight="1" thickBot="1">
      <c r="A14" s="104">
        <v>45240</v>
      </c>
      <c r="B14" s="68" t="s">
        <v>5</v>
      </c>
      <c r="C14" s="174" t="s">
        <v>99</v>
      </c>
      <c r="D14" s="230" t="s">
        <v>491</v>
      </c>
      <c r="E14" s="234" t="s">
        <v>435</v>
      </c>
      <c r="F14" s="172" t="s">
        <v>94</v>
      </c>
      <c r="G14" s="231" t="s">
        <v>436</v>
      </c>
      <c r="H14" s="106" t="s">
        <v>419</v>
      </c>
      <c r="I14" s="106"/>
      <c r="J14" s="106"/>
      <c r="K14" s="67">
        <v>4</v>
      </c>
      <c r="L14" s="67">
        <v>2.62</v>
      </c>
      <c r="M14" s="67">
        <v>1.02</v>
      </c>
      <c r="N14" s="67">
        <v>0</v>
      </c>
      <c r="O14" s="67">
        <v>2.5</v>
      </c>
      <c r="P14" s="67">
        <v>1</v>
      </c>
      <c r="Q14" s="103">
        <v>674.5</v>
      </c>
      <c r="T14" s="197"/>
    </row>
    <row r="15" spans="1:29" s="64" customFormat="1" ht="78" customHeight="1">
      <c r="A15" s="120">
        <v>45243</v>
      </c>
      <c r="B15" s="113" t="s">
        <v>6</v>
      </c>
      <c r="C15" s="176" t="s">
        <v>112</v>
      </c>
      <c r="D15" s="224" t="s">
        <v>498</v>
      </c>
      <c r="E15" s="232" t="s">
        <v>437</v>
      </c>
      <c r="F15" s="176" t="s">
        <v>88</v>
      </c>
      <c r="G15" s="233" t="s">
        <v>438</v>
      </c>
      <c r="H15" s="121" t="s">
        <v>419</v>
      </c>
      <c r="I15" s="121"/>
      <c r="J15" s="121"/>
      <c r="K15" s="63">
        <v>4.54</v>
      </c>
      <c r="L15" s="63">
        <v>2.6700000000000004</v>
      </c>
      <c r="M15" s="63">
        <v>1.5699999999999998</v>
      </c>
      <c r="N15" s="63">
        <v>0</v>
      </c>
      <c r="O15" s="63">
        <v>2.8</v>
      </c>
      <c r="P15" s="63">
        <v>1</v>
      </c>
      <c r="Q15" s="102">
        <v>743.30000000000007</v>
      </c>
    </row>
    <row r="16" spans="1:29" s="64" customFormat="1" ht="78" customHeight="1">
      <c r="A16" s="93">
        <v>45244</v>
      </c>
      <c r="B16" s="65" t="s">
        <v>7</v>
      </c>
      <c r="C16" s="173" t="s">
        <v>98</v>
      </c>
      <c r="D16" s="224" t="s">
        <v>439</v>
      </c>
      <c r="E16" s="232" t="s">
        <v>440</v>
      </c>
      <c r="F16" s="173" t="s">
        <v>122</v>
      </c>
      <c r="G16" s="228" t="s">
        <v>441</v>
      </c>
      <c r="H16" s="66" t="s">
        <v>419</v>
      </c>
      <c r="I16" s="66"/>
      <c r="J16" s="66"/>
      <c r="K16" s="67">
        <v>4.2699999999999996</v>
      </c>
      <c r="L16" s="67">
        <v>2.2000000000000002</v>
      </c>
      <c r="M16" s="67">
        <v>1.9200000000000002</v>
      </c>
      <c r="N16" s="67">
        <v>0</v>
      </c>
      <c r="O16" s="67">
        <v>2.5</v>
      </c>
      <c r="P16" s="67">
        <v>1</v>
      </c>
      <c r="Q16" s="103">
        <v>684.4</v>
      </c>
      <c r="V16" s="198"/>
    </row>
    <row r="17" spans="1:22" s="64" customFormat="1" ht="78" customHeight="1">
      <c r="A17" s="93">
        <v>45245</v>
      </c>
      <c r="B17" s="65" t="s">
        <v>3</v>
      </c>
      <c r="C17" s="173" t="s">
        <v>119</v>
      </c>
      <c r="D17" s="224" t="s">
        <v>442</v>
      </c>
      <c r="E17" s="232" t="s">
        <v>482</v>
      </c>
      <c r="F17" s="173" t="s">
        <v>306</v>
      </c>
      <c r="G17" s="235" t="s">
        <v>499</v>
      </c>
      <c r="H17" s="66" t="s">
        <v>419</v>
      </c>
      <c r="I17" s="66"/>
      <c r="J17" s="66"/>
      <c r="K17" s="67">
        <v>4.28</v>
      </c>
      <c r="L17" s="67">
        <v>4.1899999999999995</v>
      </c>
      <c r="M17" s="67">
        <v>0.92</v>
      </c>
      <c r="N17" s="67">
        <v>0</v>
      </c>
      <c r="O17" s="67">
        <v>2.5</v>
      </c>
      <c r="P17" s="67">
        <v>1</v>
      </c>
      <c r="Q17" s="103">
        <v>809.34999999999991</v>
      </c>
      <c r="T17" s="82"/>
    </row>
    <row r="18" spans="1:22" s="64" customFormat="1" ht="78" customHeight="1">
      <c r="A18" s="93">
        <v>45246</v>
      </c>
      <c r="B18" s="65" t="s">
        <v>4</v>
      </c>
      <c r="C18" s="176" t="s">
        <v>115</v>
      </c>
      <c r="D18" s="224" t="s">
        <v>443</v>
      </c>
      <c r="E18" s="170" t="s">
        <v>492</v>
      </c>
      <c r="F18" s="173" t="s">
        <v>90</v>
      </c>
      <c r="G18" s="229" t="s">
        <v>444</v>
      </c>
      <c r="H18" s="66"/>
      <c r="I18" s="66" t="s">
        <v>417</v>
      </c>
      <c r="J18" s="66"/>
      <c r="K18" s="67">
        <v>5</v>
      </c>
      <c r="L18" s="67">
        <v>2.4</v>
      </c>
      <c r="M18" s="67">
        <v>1.9199999999999997</v>
      </c>
      <c r="N18" s="67">
        <v>0.8</v>
      </c>
      <c r="O18" s="67">
        <v>2.5</v>
      </c>
      <c r="P18" s="67">
        <v>0</v>
      </c>
      <c r="Q18" s="103">
        <v>810.5</v>
      </c>
      <c r="V18" s="197"/>
    </row>
    <row r="19" spans="1:22" s="64" customFormat="1" ht="78" customHeight="1" thickBot="1">
      <c r="A19" s="104">
        <v>45247</v>
      </c>
      <c r="B19" s="68" t="s">
        <v>79</v>
      </c>
      <c r="C19" s="172" t="s">
        <v>110</v>
      </c>
      <c r="D19" s="175" t="s">
        <v>493</v>
      </c>
      <c r="E19" s="230" t="s">
        <v>445</v>
      </c>
      <c r="F19" s="172" t="s">
        <v>171</v>
      </c>
      <c r="G19" s="230" t="s">
        <v>484</v>
      </c>
      <c r="H19" s="106"/>
      <c r="I19" s="106"/>
      <c r="J19" s="106" t="s">
        <v>418</v>
      </c>
      <c r="K19" s="107">
        <v>4</v>
      </c>
      <c r="L19" s="107">
        <v>3.6</v>
      </c>
      <c r="M19" s="107">
        <v>1.5</v>
      </c>
      <c r="N19" s="107">
        <v>0</v>
      </c>
      <c r="O19" s="107">
        <v>2.5</v>
      </c>
      <c r="P19" s="107">
        <v>0</v>
      </c>
      <c r="Q19" s="108">
        <v>700</v>
      </c>
    </row>
    <row r="20" spans="1:22" s="64" customFormat="1" ht="78" customHeight="1">
      <c r="A20" s="120">
        <v>45250</v>
      </c>
      <c r="B20" s="113" t="s">
        <v>6</v>
      </c>
      <c r="C20" s="176" t="s">
        <v>312</v>
      </c>
      <c r="D20" s="224" t="s">
        <v>446</v>
      </c>
      <c r="E20" s="236" t="s">
        <v>447</v>
      </c>
      <c r="F20" s="176" t="s">
        <v>123</v>
      </c>
      <c r="G20" s="228" t="s">
        <v>448</v>
      </c>
      <c r="H20" s="121" t="s">
        <v>419</v>
      </c>
      <c r="I20" s="121"/>
      <c r="J20" s="121"/>
      <c r="K20" s="122">
        <v>4.9300000000000006</v>
      </c>
      <c r="L20" s="122">
        <v>2.8600000000000003</v>
      </c>
      <c r="M20" s="122">
        <v>1.29</v>
      </c>
      <c r="N20" s="122">
        <v>0</v>
      </c>
      <c r="O20" s="122">
        <v>2.5</v>
      </c>
      <c r="P20" s="122">
        <v>1</v>
      </c>
      <c r="Q20" s="123">
        <v>764.35</v>
      </c>
      <c r="T20" s="198"/>
      <c r="U20" s="163"/>
    </row>
    <row r="21" spans="1:22" s="64" customFormat="1" ht="78" customHeight="1">
      <c r="A21" s="93">
        <v>45251</v>
      </c>
      <c r="B21" s="65" t="s">
        <v>7</v>
      </c>
      <c r="C21" s="167" t="s">
        <v>106</v>
      </c>
      <c r="D21" s="224" t="s">
        <v>500</v>
      </c>
      <c r="E21" s="229" t="s">
        <v>450</v>
      </c>
      <c r="F21" s="173" t="s">
        <v>92</v>
      </c>
      <c r="G21" s="229" t="s">
        <v>451</v>
      </c>
      <c r="H21" s="66" t="s">
        <v>419</v>
      </c>
      <c r="I21" s="66"/>
      <c r="J21" s="66"/>
      <c r="K21" s="67">
        <v>4.5999999999999996</v>
      </c>
      <c r="L21" s="67">
        <v>2.4500000000000002</v>
      </c>
      <c r="M21" s="67">
        <v>0.85</v>
      </c>
      <c r="N21" s="67">
        <v>0</v>
      </c>
      <c r="O21" s="67">
        <v>2.8</v>
      </c>
      <c r="P21" s="67">
        <v>1</v>
      </c>
      <c r="Q21" s="103">
        <v>713</v>
      </c>
      <c r="S21" s="197"/>
    </row>
    <row r="22" spans="1:22" s="64" customFormat="1" ht="78" customHeight="1">
      <c r="A22" s="93">
        <v>45252</v>
      </c>
      <c r="B22" s="65" t="s">
        <v>3</v>
      </c>
      <c r="C22" s="164" t="s">
        <v>121</v>
      </c>
      <c r="D22" s="237" t="s">
        <v>494</v>
      </c>
      <c r="E22" s="229" t="s">
        <v>452</v>
      </c>
      <c r="F22" s="173" t="s">
        <v>94</v>
      </c>
      <c r="G22" s="233" t="s">
        <v>453</v>
      </c>
      <c r="H22" s="66" t="s">
        <v>419</v>
      </c>
      <c r="I22" s="66"/>
      <c r="J22" s="66"/>
      <c r="K22" s="67">
        <v>4.3499999999999996</v>
      </c>
      <c r="L22" s="67">
        <v>4.0999999999999996</v>
      </c>
      <c r="M22" s="67">
        <v>1.22</v>
      </c>
      <c r="N22" s="67">
        <v>0</v>
      </c>
      <c r="O22" s="67">
        <v>2.5</v>
      </c>
      <c r="P22" s="67">
        <v>1</v>
      </c>
      <c r="Q22" s="103">
        <v>815</v>
      </c>
      <c r="T22" s="82"/>
    </row>
    <row r="23" spans="1:22" s="64" customFormat="1" ht="78" customHeight="1">
      <c r="A23" s="93">
        <v>45253</v>
      </c>
      <c r="B23" s="65" t="s">
        <v>4</v>
      </c>
      <c r="C23" s="164" t="s">
        <v>112</v>
      </c>
      <c r="D23" s="224" t="s">
        <v>454</v>
      </c>
      <c r="E23" s="233" t="s">
        <v>485</v>
      </c>
      <c r="F23" s="173" t="s">
        <v>124</v>
      </c>
      <c r="G23" s="228" t="s">
        <v>455</v>
      </c>
      <c r="H23" s="66" t="s">
        <v>419</v>
      </c>
      <c r="I23" s="66"/>
      <c r="J23" s="66"/>
      <c r="K23" s="67">
        <v>4.9500000000000011</v>
      </c>
      <c r="L23" s="67">
        <v>2.1</v>
      </c>
      <c r="M23" s="67">
        <v>1.9000000000000001</v>
      </c>
      <c r="N23" s="67">
        <v>0</v>
      </c>
      <c r="O23" s="67">
        <v>2.5</v>
      </c>
      <c r="P23" s="67">
        <v>1</v>
      </c>
      <c r="Q23" s="103">
        <v>724</v>
      </c>
      <c r="V23" s="163"/>
    </row>
    <row r="24" spans="1:22" s="64" customFormat="1" ht="78" customHeight="1" thickBot="1">
      <c r="A24" s="104">
        <v>45254</v>
      </c>
      <c r="B24" s="68" t="s">
        <v>5</v>
      </c>
      <c r="C24" s="172" t="s">
        <v>101</v>
      </c>
      <c r="D24" s="175" t="s">
        <v>495</v>
      </c>
      <c r="E24" s="230" t="s">
        <v>456</v>
      </c>
      <c r="F24" s="172" t="s">
        <v>391</v>
      </c>
      <c r="G24" s="234" t="s">
        <v>457</v>
      </c>
      <c r="H24" s="106"/>
      <c r="I24" s="106" t="s">
        <v>417</v>
      </c>
      <c r="J24" s="106"/>
      <c r="K24" s="107">
        <v>4.05</v>
      </c>
      <c r="L24" s="107">
        <v>2.4700000000000002</v>
      </c>
      <c r="M24" s="107">
        <v>1.65</v>
      </c>
      <c r="N24" s="107">
        <v>0.8</v>
      </c>
      <c r="O24" s="107">
        <v>2.5</v>
      </c>
      <c r="P24" s="107">
        <v>0</v>
      </c>
      <c r="Q24" s="108">
        <v>742.5</v>
      </c>
    </row>
    <row r="25" spans="1:22" s="64" customFormat="1" ht="78" customHeight="1">
      <c r="A25" s="120">
        <v>45257</v>
      </c>
      <c r="B25" s="113" t="s">
        <v>6</v>
      </c>
      <c r="C25" s="164" t="s">
        <v>118</v>
      </c>
      <c r="D25" s="238" t="s">
        <v>458</v>
      </c>
      <c r="E25" s="224" t="s">
        <v>459</v>
      </c>
      <c r="F25" s="176" t="s">
        <v>89</v>
      </c>
      <c r="G25" s="224" t="s">
        <v>444</v>
      </c>
      <c r="H25" s="155"/>
      <c r="I25" s="121" t="s">
        <v>417</v>
      </c>
      <c r="J25" s="121"/>
      <c r="K25" s="122">
        <v>4.5699999999999994</v>
      </c>
      <c r="L25" s="122">
        <v>2.6</v>
      </c>
      <c r="M25" s="122">
        <v>1.4400000000000002</v>
      </c>
      <c r="N25" s="122">
        <v>0.8</v>
      </c>
      <c r="O25" s="122">
        <v>2.5</v>
      </c>
      <c r="P25" s="122">
        <v>0</v>
      </c>
      <c r="Q25" s="123">
        <v>783.4</v>
      </c>
    </row>
    <row r="26" spans="1:22" s="64" customFormat="1" ht="78" customHeight="1">
      <c r="A26" s="93">
        <v>45258</v>
      </c>
      <c r="B26" s="65" t="s">
        <v>7</v>
      </c>
      <c r="C26" s="168" t="s">
        <v>120</v>
      </c>
      <c r="D26" s="164" t="s">
        <v>111</v>
      </c>
      <c r="E26" s="232" t="s">
        <v>460</v>
      </c>
      <c r="F26" s="173" t="s">
        <v>93</v>
      </c>
      <c r="G26" s="228" t="s">
        <v>461</v>
      </c>
      <c r="H26" s="186" t="s">
        <v>419</v>
      </c>
      <c r="I26" s="66"/>
      <c r="J26" s="66"/>
      <c r="K26" s="67">
        <v>4.33</v>
      </c>
      <c r="L26" s="67">
        <v>2.44</v>
      </c>
      <c r="M26" s="67">
        <v>1.4800000000000002</v>
      </c>
      <c r="N26" s="67">
        <v>0</v>
      </c>
      <c r="O26" s="67">
        <v>2.5</v>
      </c>
      <c r="P26" s="67">
        <v>1</v>
      </c>
      <c r="Q26" s="103">
        <v>695.6</v>
      </c>
    </row>
    <row r="27" spans="1:22" s="64" customFormat="1" ht="78" customHeight="1">
      <c r="A27" s="120">
        <v>45259</v>
      </c>
      <c r="B27" s="113" t="s">
        <v>39</v>
      </c>
      <c r="C27" s="167" t="s">
        <v>119</v>
      </c>
      <c r="D27" s="224" t="s">
        <v>462</v>
      </c>
      <c r="E27" s="229" t="s">
        <v>463</v>
      </c>
      <c r="F27" s="173" t="s">
        <v>391</v>
      </c>
      <c r="G27" s="228" t="s">
        <v>464</v>
      </c>
      <c r="H27" s="140"/>
      <c r="I27" s="121"/>
      <c r="J27" s="121" t="s">
        <v>418</v>
      </c>
      <c r="K27" s="122">
        <v>4.1100000000000003</v>
      </c>
      <c r="L27" s="122">
        <v>3.38</v>
      </c>
      <c r="M27" s="122">
        <v>1.17</v>
      </c>
      <c r="N27" s="122">
        <v>0</v>
      </c>
      <c r="O27" s="122">
        <v>2.5</v>
      </c>
      <c r="P27" s="122">
        <v>0</v>
      </c>
      <c r="Q27" s="123">
        <v>682.95</v>
      </c>
    </row>
    <row r="28" spans="1:22" s="64" customFormat="1" ht="78" customHeight="1" thickBot="1">
      <c r="A28" s="104">
        <v>45260</v>
      </c>
      <c r="B28" s="68" t="s">
        <v>40</v>
      </c>
      <c r="C28" s="195" t="s">
        <v>116</v>
      </c>
      <c r="D28" s="230" t="s">
        <v>465</v>
      </c>
      <c r="E28" s="175" t="s">
        <v>117</v>
      </c>
      <c r="F28" s="172" t="s">
        <v>125</v>
      </c>
      <c r="G28" s="234" t="s">
        <v>466</v>
      </c>
      <c r="H28" s="196" t="s">
        <v>419</v>
      </c>
      <c r="I28" s="106"/>
      <c r="J28" s="106"/>
      <c r="K28" s="107">
        <v>4</v>
      </c>
      <c r="L28" s="107">
        <v>2.6700000000000004</v>
      </c>
      <c r="M28" s="107">
        <v>2.2199999999999998</v>
      </c>
      <c r="N28" s="107">
        <v>0</v>
      </c>
      <c r="O28" s="107">
        <v>2.6</v>
      </c>
      <c r="P28" s="107">
        <v>1</v>
      </c>
      <c r="Q28" s="108">
        <v>712.75</v>
      </c>
    </row>
    <row r="29" spans="1:22" s="64" customFormat="1" ht="59.25" hidden="1" customHeight="1" thickBot="1">
      <c r="A29" s="187">
        <v>45261</v>
      </c>
      <c r="B29" s="188" t="s">
        <v>41</v>
      </c>
      <c r="C29" s="189"/>
      <c r="D29" s="190"/>
      <c r="E29" s="190"/>
      <c r="F29" s="190"/>
      <c r="G29" s="191"/>
      <c r="H29" s="192"/>
      <c r="I29" s="192"/>
      <c r="J29" s="192"/>
      <c r="K29" s="193" t="e">
        <v>#REF!</v>
      </c>
      <c r="L29" s="193" t="e">
        <v>#REF!</v>
      </c>
      <c r="M29" s="193" t="e">
        <v>#REF!</v>
      </c>
      <c r="N29" s="193">
        <v>0</v>
      </c>
      <c r="O29" s="193" t="e">
        <v>#REF!</v>
      </c>
      <c r="P29" s="193">
        <v>0</v>
      </c>
      <c r="Q29" s="194" t="e">
        <v>#REF!</v>
      </c>
    </row>
    <row r="30" spans="1:22" ht="25.5" customHeight="1" thickBot="1">
      <c r="A30" s="70"/>
      <c r="B30" s="70"/>
      <c r="C30" s="251" t="s">
        <v>24</v>
      </c>
      <c r="D30" s="87" t="s">
        <v>25</v>
      </c>
      <c r="E30" s="245" t="s">
        <v>26</v>
      </c>
      <c r="F30" s="245" t="s">
        <v>27</v>
      </c>
      <c r="G30" s="245" t="s">
        <v>28</v>
      </c>
      <c r="H30" s="245" t="s">
        <v>29</v>
      </c>
      <c r="I30" s="246" t="s">
        <v>30</v>
      </c>
      <c r="J30" s="246"/>
      <c r="K30" s="246"/>
      <c r="L30" s="246"/>
      <c r="M30" s="243" t="s">
        <v>31</v>
      </c>
      <c r="N30" s="243" t="s">
        <v>32</v>
      </c>
      <c r="O30" s="71"/>
      <c r="P30" s="71"/>
    </row>
    <row r="31" spans="1:22" ht="19.5" customHeight="1" thickBot="1">
      <c r="A31" s="70"/>
      <c r="B31" s="70"/>
      <c r="C31" s="246"/>
      <c r="D31" s="88" t="s">
        <v>36</v>
      </c>
      <c r="E31" s="246"/>
      <c r="F31" s="246"/>
      <c r="G31" s="246"/>
      <c r="H31" s="246"/>
      <c r="I31" s="89" t="s">
        <v>33</v>
      </c>
      <c r="J31" s="247" t="s">
        <v>34</v>
      </c>
      <c r="K31" s="248"/>
      <c r="L31" s="91" t="s">
        <v>35</v>
      </c>
      <c r="M31" s="244"/>
      <c r="N31" s="244"/>
      <c r="O31" s="71"/>
      <c r="P31" s="71"/>
    </row>
    <row r="32" spans="1:22" ht="19.5" customHeight="1" thickBot="1">
      <c r="A32" s="70"/>
      <c r="B32" s="70"/>
      <c r="C32" s="98">
        <v>1</v>
      </c>
      <c r="D32" s="99">
        <v>4</v>
      </c>
      <c r="E32" s="99">
        <v>7</v>
      </c>
      <c r="F32" s="99">
        <v>10</v>
      </c>
      <c r="G32" s="99">
        <v>22</v>
      </c>
      <c r="H32" s="100">
        <v>1</v>
      </c>
      <c r="I32" s="98">
        <v>6</v>
      </c>
      <c r="J32" s="249">
        <v>0</v>
      </c>
      <c r="K32" s="250"/>
      <c r="L32" s="99">
        <v>0</v>
      </c>
      <c r="M32" s="99">
        <v>4</v>
      </c>
      <c r="N32" s="101">
        <v>4</v>
      </c>
      <c r="O32" s="71"/>
      <c r="P32" s="71"/>
    </row>
    <row r="33" spans="1:17" ht="37.5" customHeight="1">
      <c r="A33" s="241" t="s">
        <v>475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</row>
    <row r="34" spans="1:17" ht="19.5" customHeight="1">
      <c r="A34" s="240" t="s">
        <v>476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</row>
    <row r="35" spans="1:17" ht="25.5" customHeight="1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</row>
    <row r="36" spans="1:17"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s="76" customFormat="1"/>
    <row r="38" spans="1:17" s="76" customFormat="1">
      <c r="C38" s="72"/>
    </row>
    <row r="39" spans="1:17" s="76" customFormat="1">
      <c r="C39" s="72"/>
      <c r="E39" s="75"/>
      <c r="F39" s="73"/>
      <c r="G39" s="73"/>
      <c r="H39" s="73"/>
      <c r="I39" s="79"/>
      <c r="J39" s="79"/>
    </row>
    <row r="40" spans="1:17" s="76" customFormat="1">
      <c r="C40" s="72"/>
      <c r="D40" s="72"/>
      <c r="E40" s="75"/>
      <c r="F40" s="73"/>
      <c r="G40" s="73"/>
      <c r="H40" s="73"/>
      <c r="I40" s="79"/>
      <c r="J40" s="79"/>
    </row>
    <row r="41" spans="1:17" s="76" customFormat="1">
      <c r="C41" s="72"/>
      <c r="D41" s="72"/>
      <c r="E41" s="72"/>
      <c r="F41" s="72"/>
      <c r="G41" s="72"/>
      <c r="H41" s="72"/>
      <c r="I41" s="72"/>
      <c r="J41" s="72"/>
      <c r="K41" s="75"/>
      <c r="L41" s="73"/>
      <c r="M41" s="73"/>
      <c r="N41" s="73"/>
      <c r="O41" s="79"/>
    </row>
    <row r="42" spans="1:17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79"/>
    </row>
    <row r="43" spans="1:17" s="76" customFormat="1">
      <c r="F43" s="80"/>
      <c r="K43" s="72"/>
      <c r="L43" s="72"/>
      <c r="M43" s="72"/>
      <c r="N43" s="72"/>
      <c r="O43" s="72"/>
      <c r="P43" s="72"/>
      <c r="Q43" s="72"/>
    </row>
    <row r="44" spans="1:17" s="76" customFormat="1">
      <c r="F44" s="55"/>
      <c r="K44" s="72"/>
      <c r="L44" s="72"/>
      <c r="M44" s="72"/>
      <c r="N44" s="72"/>
      <c r="O44" s="72"/>
      <c r="P44" s="72"/>
      <c r="Q44" s="72"/>
    </row>
    <row r="53" spans="3:17" ht="21.5">
      <c r="C53" s="81"/>
      <c r="D53" s="81"/>
      <c r="E53" s="81"/>
      <c r="F53" s="82"/>
      <c r="G53" s="83"/>
      <c r="H53" s="84"/>
      <c r="I53" s="84"/>
      <c r="J53" s="84"/>
      <c r="K53" s="85"/>
      <c r="L53" s="85"/>
      <c r="M53" s="85"/>
      <c r="N53" s="85"/>
      <c r="O53" s="85"/>
      <c r="P53" s="85"/>
      <c r="Q53" s="85"/>
    </row>
  </sheetData>
  <mergeCells count="29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A34:Q35"/>
    <mergeCell ref="A33:Q33"/>
    <mergeCell ref="M30:M31"/>
    <mergeCell ref="N30:N31"/>
    <mergeCell ref="E30:E31"/>
    <mergeCell ref="F30:F31"/>
    <mergeCell ref="G30:G31"/>
    <mergeCell ref="J31:K31"/>
    <mergeCell ref="J32:K32"/>
    <mergeCell ref="H30:H31"/>
    <mergeCell ref="C30:C31"/>
    <mergeCell ref="I30:L30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3"/>
  <sheetViews>
    <sheetView view="pageBreakPreview" zoomScale="60" zoomScaleNormal="70" workbookViewId="0">
      <selection activeCell="C7" sqref="C7:G19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5" width="39.7265625" style="76" customWidth="1"/>
    <col min="6" max="6" width="26" style="76" customWidth="1"/>
    <col min="7" max="7" width="34.7265625" style="76" customWidth="1"/>
    <col min="8" max="10" width="7.6328125" style="76" customWidth="1"/>
    <col min="11" max="17" width="5" style="72" customWidth="1"/>
    <col min="18" max="16384" width="9" style="74"/>
  </cols>
  <sheetData>
    <row r="1" spans="1:29" s="51" customFormat="1">
      <c r="A1" s="260" t="s">
        <v>467</v>
      </c>
      <c r="B1" s="261"/>
      <c r="C1" s="261"/>
      <c r="D1" s="261"/>
      <c r="E1" s="261"/>
      <c r="F1" s="261"/>
      <c r="G1" s="261"/>
      <c r="H1" s="261"/>
      <c r="I1" s="49"/>
      <c r="J1" s="49"/>
      <c r="K1" s="50"/>
      <c r="L1" s="50"/>
      <c r="M1" s="50"/>
      <c r="N1" s="50"/>
      <c r="O1" s="50"/>
      <c r="P1" s="50"/>
      <c r="Q1" s="50"/>
    </row>
    <row r="2" spans="1:29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29" s="60" customFormat="1" ht="18.75" customHeight="1">
      <c r="A3" s="262" t="s">
        <v>9</v>
      </c>
      <c r="B3" s="264" t="s">
        <v>10</v>
      </c>
      <c r="C3" s="266" t="s">
        <v>11</v>
      </c>
      <c r="D3" s="266" t="s">
        <v>12</v>
      </c>
      <c r="E3" s="266" t="s">
        <v>13</v>
      </c>
      <c r="F3" s="266" t="s">
        <v>14</v>
      </c>
      <c r="G3" s="254" t="s">
        <v>15</v>
      </c>
      <c r="H3" s="254" t="s">
        <v>16</v>
      </c>
      <c r="I3" s="254" t="s">
        <v>17</v>
      </c>
      <c r="J3" s="258" t="s">
        <v>48</v>
      </c>
      <c r="K3" s="256" t="s">
        <v>45</v>
      </c>
      <c r="L3" s="252" t="s">
        <v>46</v>
      </c>
      <c r="M3" s="252" t="s">
        <v>18</v>
      </c>
      <c r="N3" s="252" t="s">
        <v>19</v>
      </c>
      <c r="O3" s="252" t="s">
        <v>20</v>
      </c>
      <c r="P3" s="252" t="s">
        <v>21</v>
      </c>
      <c r="Q3" s="225" t="s">
        <v>22</v>
      </c>
    </row>
    <row r="4" spans="1:29" s="60" customFormat="1" ht="95.25" customHeight="1" thickBot="1">
      <c r="A4" s="263"/>
      <c r="B4" s="265"/>
      <c r="C4" s="255"/>
      <c r="D4" s="255"/>
      <c r="E4" s="255"/>
      <c r="F4" s="255"/>
      <c r="G4" s="255"/>
      <c r="H4" s="255"/>
      <c r="I4" s="255"/>
      <c r="J4" s="259"/>
      <c r="K4" s="257"/>
      <c r="L4" s="253"/>
      <c r="M4" s="253"/>
      <c r="N4" s="253"/>
      <c r="O4" s="253"/>
      <c r="P4" s="253"/>
      <c r="Q4" s="226" t="s">
        <v>23</v>
      </c>
      <c r="T4" s="216"/>
      <c r="U4" s="216"/>
      <c r="V4" s="216"/>
      <c r="W4" s="216"/>
      <c r="X4" s="216"/>
      <c r="Y4" s="216"/>
      <c r="Z4" s="216"/>
      <c r="AA4" s="216"/>
      <c r="AB4" s="216"/>
      <c r="AC4" s="216"/>
    </row>
    <row r="5" spans="1:29" s="64" customFormat="1" ht="57.75" hidden="1" customHeight="1">
      <c r="A5" s="94">
        <v>45229</v>
      </c>
      <c r="B5" s="61" t="s">
        <v>37</v>
      </c>
      <c r="C5" s="164"/>
      <c r="D5" s="165"/>
      <c r="E5" s="164"/>
      <c r="F5" s="166"/>
      <c r="G5" s="167"/>
      <c r="H5" s="62"/>
      <c r="I5" s="62"/>
      <c r="J5" s="62"/>
      <c r="K5" s="63" t="e">
        <v>#REF!</v>
      </c>
      <c r="L5" s="63" t="e">
        <v>#REF!</v>
      </c>
      <c r="M5" s="63" t="e">
        <v>#REF!</v>
      </c>
      <c r="N5" s="63">
        <v>0</v>
      </c>
      <c r="O5" s="63" t="e">
        <v>#REF!</v>
      </c>
      <c r="P5" s="63">
        <v>0</v>
      </c>
      <c r="Q5" s="102" t="e">
        <v>#REF!</v>
      </c>
    </row>
    <row r="6" spans="1:29" s="64" customFormat="1" ht="59.25" hidden="1" customHeight="1">
      <c r="A6" s="93">
        <v>45230</v>
      </c>
      <c r="B6" s="65" t="s">
        <v>38</v>
      </c>
      <c r="C6" s="168"/>
      <c r="D6" s="164"/>
      <c r="E6" s="169"/>
      <c r="F6" s="170"/>
      <c r="G6" s="167"/>
      <c r="H6" s="66"/>
      <c r="I6" s="66"/>
      <c r="J6" s="66"/>
      <c r="K6" s="67" t="e">
        <v>#REF!</v>
      </c>
      <c r="L6" s="67" t="e">
        <v>#REF!</v>
      </c>
      <c r="M6" s="67" t="e">
        <v>#REF!</v>
      </c>
      <c r="N6" s="67">
        <v>0</v>
      </c>
      <c r="O6" s="67" t="e">
        <v>#REF!</v>
      </c>
      <c r="P6" s="67">
        <v>0</v>
      </c>
      <c r="Q6" s="103" t="e">
        <v>#REF!</v>
      </c>
    </row>
    <row r="7" spans="1:29" s="64" customFormat="1" ht="78" customHeight="1">
      <c r="A7" s="93">
        <v>45231</v>
      </c>
      <c r="B7" s="65" t="s">
        <v>39</v>
      </c>
      <c r="C7" s="168" t="s">
        <v>420</v>
      </c>
      <c r="D7" s="224" t="s">
        <v>479</v>
      </c>
      <c r="E7" s="228" t="s">
        <v>428</v>
      </c>
      <c r="F7" s="170" t="s">
        <v>94</v>
      </c>
      <c r="G7" s="224" t="s">
        <v>422</v>
      </c>
      <c r="H7" s="66" t="s">
        <v>419</v>
      </c>
      <c r="I7" s="66"/>
      <c r="J7" s="66"/>
      <c r="K7" s="67">
        <v>4</v>
      </c>
      <c r="L7" s="67">
        <v>2.38</v>
      </c>
      <c r="M7" s="67">
        <v>1.9100000000000001</v>
      </c>
      <c r="N7" s="67">
        <v>0</v>
      </c>
      <c r="O7" s="67">
        <v>2.5</v>
      </c>
      <c r="P7" s="67">
        <v>1</v>
      </c>
      <c r="Q7" s="103">
        <v>678.75</v>
      </c>
    </row>
    <row r="8" spans="1:29" s="64" customFormat="1" ht="78" customHeight="1">
      <c r="A8" s="93">
        <v>45232</v>
      </c>
      <c r="B8" s="65" t="s">
        <v>4</v>
      </c>
      <c r="C8" s="168" t="s">
        <v>112</v>
      </c>
      <c r="D8" s="164" t="s">
        <v>486</v>
      </c>
      <c r="E8" s="224" t="s">
        <v>423</v>
      </c>
      <c r="F8" s="164" t="s">
        <v>126</v>
      </c>
      <c r="G8" s="229" t="s">
        <v>480</v>
      </c>
      <c r="H8" s="66" t="s">
        <v>419</v>
      </c>
      <c r="I8" s="66"/>
      <c r="J8" s="66"/>
      <c r="K8" s="67">
        <v>4.5199999999999996</v>
      </c>
      <c r="L8" s="67">
        <v>2.1</v>
      </c>
      <c r="M8" s="67">
        <v>1.44</v>
      </c>
      <c r="N8" s="67">
        <v>0</v>
      </c>
      <c r="O8" s="67">
        <v>2.8</v>
      </c>
      <c r="P8" s="67">
        <v>1</v>
      </c>
      <c r="Q8" s="103">
        <v>695.9</v>
      </c>
    </row>
    <row r="9" spans="1:29" s="69" customFormat="1" ht="78" customHeight="1" thickBot="1">
      <c r="A9" s="104">
        <v>45233</v>
      </c>
      <c r="B9" s="68" t="s">
        <v>5</v>
      </c>
      <c r="C9" s="171" t="s">
        <v>113</v>
      </c>
      <c r="D9" s="230" t="s">
        <v>497</v>
      </c>
      <c r="E9" s="175" t="s">
        <v>487</v>
      </c>
      <c r="F9" s="172" t="s">
        <v>95</v>
      </c>
      <c r="G9" s="231" t="s">
        <v>424</v>
      </c>
      <c r="H9" s="105" t="s">
        <v>419</v>
      </c>
      <c r="I9" s="106"/>
      <c r="J9" s="106"/>
      <c r="K9" s="107">
        <v>4</v>
      </c>
      <c r="L9" s="107">
        <v>2.1</v>
      </c>
      <c r="M9" s="107">
        <v>1.95</v>
      </c>
      <c r="N9" s="107">
        <v>0</v>
      </c>
      <c r="O9" s="107">
        <v>2.5</v>
      </c>
      <c r="P9" s="107">
        <v>1</v>
      </c>
      <c r="Q9" s="108">
        <v>658.75</v>
      </c>
      <c r="AB9" s="217"/>
    </row>
    <row r="10" spans="1:29" s="64" customFormat="1" ht="78" customHeight="1">
      <c r="A10" s="120">
        <v>45236</v>
      </c>
      <c r="B10" s="113" t="s">
        <v>6</v>
      </c>
      <c r="C10" s="176" t="s">
        <v>91</v>
      </c>
      <c r="D10" s="164" t="s">
        <v>489</v>
      </c>
      <c r="E10" s="228" t="s">
        <v>425</v>
      </c>
      <c r="F10" s="173" t="s">
        <v>127</v>
      </c>
      <c r="G10" s="224" t="s">
        <v>426</v>
      </c>
      <c r="H10" s="121" t="s">
        <v>419</v>
      </c>
      <c r="I10" s="121"/>
      <c r="J10" s="121"/>
      <c r="K10" s="122">
        <v>4.58</v>
      </c>
      <c r="L10" s="122">
        <v>2.6300000000000003</v>
      </c>
      <c r="M10" s="122">
        <v>1.07</v>
      </c>
      <c r="N10" s="122">
        <v>0</v>
      </c>
      <c r="O10" s="122">
        <v>2.5</v>
      </c>
      <c r="P10" s="63">
        <v>1</v>
      </c>
      <c r="Q10" s="102">
        <v>717.1</v>
      </c>
    </row>
    <row r="11" spans="1:29" s="64" customFormat="1" ht="78" customHeight="1">
      <c r="A11" s="93">
        <v>45237</v>
      </c>
      <c r="B11" s="65" t="s">
        <v>7</v>
      </c>
      <c r="C11" s="173" t="s">
        <v>114</v>
      </c>
      <c r="D11" s="224" t="s">
        <v>427</v>
      </c>
      <c r="E11" s="224" t="s">
        <v>488</v>
      </c>
      <c r="F11" s="173" t="s">
        <v>128</v>
      </c>
      <c r="G11" s="224" t="s">
        <v>429</v>
      </c>
      <c r="H11" s="66"/>
      <c r="I11" s="66" t="s">
        <v>417</v>
      </c>
      <c r="J11" s="66"/>
      <c r="K11" s="67">
        <v>4.8000000000000007</v>
      </c>
      <c r="L11" s="67">
        <v>2.37</v>
      </c>
      <c r="M11" s="67">
        <v>1.9700000000000002</v>
      </c>
      <c r="N11" s="67">
        <v>0.8</v>
      </c>
      <c r="O11" s="67">
        <v>2.6</v>
      </c>
      <c r="P11" s="67">
        <v>0</v>
      </c>
      <c r="Q11" s="103">
        <v>800</v>
      </c>
      <c r="AA11" s="198"/>
    </row>
    <row r="12" spans="1:29" s="64" customFormat="1" ht="78" customHeight="1">
      <c r="A12" s="93">
        <v>45238</v>
      </c>
      <c r="B12" s="65" t="s">
        <v>3</v>
      </c>
      <c r="C12" s="164" t="s">
        <v>100</v>
      </c>
      <c r="D12" s="229" t="s">
        <v>430</v>
      </c>
      <c r="E12" s="232" t="s">
        <v>481</v>
      </c>
      <c r="F12" s="173" t="s">
        <v>381</v>
      </c>
      <c r="G12" s="224" t="s">
        <v>431</v>
      </c>
      <c r="H12" s="66" t="s">
        <v>419</v>
      </c>
      <c r="I12" s="66"/>
      <c r="J12" s="66"/>
      <c r="K12" s="67">
        <v>4.54</v>
      </c>
      <c r="L12" s="67">
        <v>2.88</v>
      </c>
      <c r="M12" s="67">
        <v>1.5</v>
      </c>
      <c r="N12" s="67">
        <v>0</v>
      </c>
      <c r="O12" s="67">
        <v>2.5</v>
      </c>
      <c r="P12" s="67">
        <v>1</v>
      </c>
      <c r="Q12" s="103">
        <v>743.8</v>
      </c>
      <c r="S12" s="197"/>
      <c r="T12" s="198"/>
    </row>
    <row r="13" spans="1:29" s="64" customFormat="1" ht="78" customHeight="1">
      <c r="A13" s="93">
        <v>45239</v>
      </c>
      <c r="B13" s="65" t="s">
        <v>4</v>
      </c>
      <c r="C13" s="167" t="s">
        <v>106</v>
      </c>
      <c r="D13" s="224" t="s">
        <v>490</v>
      </c>
      <c r="E13" s="233" t="s">
        <v>432</v>
      </c>
      <c r="F13" s="176" t="s">
        <v>129</v>
      </c>
      <c r="G13" s="229" t="s">
        <v>433</v>
      </c>
      <c r="H13" s="66"/>
      <c r="I13" s="66"/>
      <c r="J13" s="66" t="s">
        <v>48</v>
      </c>
      <c r="K13" s="67">
        <v>4.21</v>
      </c>
      <c r="L13" s="67">
        <v>2.2400000000000002</v>
      </c>
      <c r="M13" s="67">
        <v>1.77</v>
      </c>
      <c r="N13" s="67">
        <v>0</v>
      </c>
      <c r="O13" s="67">
        <v>2.8</v>
      </c>
      <c r="P13" s="67">
        <v>0</v>
      </c>
      <c r="Q13" s="103">
        <v>632.95000000000005</v>
      </c>
    </row>
    <row r="14" spans="1:29" s="64" customFormat="1" ht="78" customHeight="1" thickBot="1">
      <c r="A14" s="104">
        <v>45240</v>
      </c>
      <c r="B14" s="68" t="s">
        <v>5</v>
      </c>
      <c r="C14" s="174" t="s">
        <v>99</v>
      </c>
      <c r="D14" s="230" t="s">
        <v>491</v>
      </c>
      <c r="E14" s="234" t="s">
        <v>435</v>
      </c>
      <c r="F14" s="172" t="s">
        <v>94</v>
      </c>
      <c r="G14" s="231" t="s">
        <v>436</v>
      </c>
      <c r="H14" s="106" t="s">
        <v>419</v>
      </c>
      <c r="I14" s="106"/>
      <c r="J14" s="106"/>
      <c r="K14" s="67">
        <v>4</v>
      </c>
      <c r="L14" s="67">
        <v>2.62</v>
      </c>
      <c r="M14" s="67">
        <v>1.02</v>
      </c>
      <c r="N14" s="67">
        <v>0</v>
      </c>
      <c r="O14" s="67">
        <v>2.5</v>
      </c>
      <c r="P14" s="67">
        <v>1</v>
      </c>
      <c r="Q14" s="103">
        <v>674.5</v>
      </c>
      <c r="T14" s="197"/>
    </row>
    <row r="15" spans="1:29" s="64" customFormat="1" ht="78" customHeight="1">
      <c r="A15" s="120">
        <v>45243</v>
      </c>
      <c r="B15" s="113" t="s">
        <v>6</v>
      </c>
      <c r="C15" s="176" t="s">
        <v>112</v>
      </c>
      <c r="D15" s="224" t="s">
        <v>498</v>
      </c>
      <c r="E15" s="232" t="s">
        <v>437</v>
      </c>
      <c r="F15" s="176" t="s">
        <v>88</v>
      </c>
      <c r="G15" s="233" t="s">
        <v>438</v>
      </c>
      <c r="H15" s="121" t="s">
        <v>419</v>
      </c>
      <c r="I15" s="121"/>
      <c r="J15" s="121"/>
      <c r="K15" s="63">
        <v>4.54</v>
      </c>
      <c r="L15" s="63">
        <v>2.6700000000000004</v>
      </c>
      <c r="M15" s="63">
        <v>1.5699999999999998</v>
      </c>
      <c r="N15" s="63">
        <v>0</v>
      </c>
      <c r="O15" s="63">
        <v>2.8</v>
      </c>
      <c r="P15" s="63">
        <v>1</v>
      </c>
      <c r="Q15" s="102">
        <v>743.30000000000007</v>
      </c>
    </row>
    <row r="16" spans="1:29" s="64" customFormat="1" ht="78" customHeight="1">
      <c r="A16" s="93">
        <v>45244</v>
      </c>
      <c r="B16" s="65" t="s">
        <v>7</v>
      </c>
      <c r="C16" s="173" t="s">
        <v>98</v>
      </c>
      <c r="D16" s="224" t="s">
        <v>439</v>
      </c>
      <c r="E16" s="232" t="s">
        <v>440</v>
      </c>
      <c r="F16" s="173" t="s">
        <v>122</v>
      </c>
      <c r="G16" s="228" t="s">
        <v>441</v>
      </c>
      <c r="H16" s="66" t="s">
        <v>419</v>
      </c>
      <c r="I16" s="66"/>
      <c r="J16" s="66"/>
      <c r="K16" s="67">
        <v>4.2699999999999996</v>
      </c>
      <c r="L16" s="67">
        <v>2.2000000000000002</v>
      </c>
      <c r="M16" s="67">
        <v>1.9200000000000002</v>
      </c>
      <c r="N16" s="67">
        <v>0</v>
      </c>
      <c r="O16" s="67">
        <v>2.5</v>
      </c>
      <c r="P16" s="67">
        <v>1</v>
      </c>
      <c r="Q16" s="103">
        <v>684.4</v>
      </c>
      <c r="V16" s="198"/>
    </row>
    <row r="17" spans="1:22" s="64" customFormat="1" ht="78" customHeight="1">
      <c r="A17" s="93">
        <v>45245</v>
      </c>
      <c r="B17" s="65" t="s">
        <v>3</v>
      </c>
      <c r="C17" s="173" t="s">
        <v>119</v>
      </c>
      <c r="D17" s="224" t="s">
        <v>442</v>
      </c>
      <c r="E17" s="232" t="s">
        <v>482</v>
      </c>
      <c r="F17" s="173" t="s">
        <v>306</v>
      </c>
      <c r="G17" s="235" t="s">
        <v>499</v>
      </c>
      <c r="H17" s="66" t="s">
        <v>419</v>
      </c>
      <c r="I17" s="66"/>
      <c r="J17" s="66"/>
      <c r="K17" s="67">
        <v>4.28</v>
      </c>
      <c r="L17" s="67">
        <v>4.1899999999999995</v>
      </c>
      <c r="M17" s="67">
        <v>0.92</v>
      </c>
      <c r="N17" s="67">
        <v>0</v>
      </c>
      <c r="O17" s="67">
        <v>2.5</v>
      </c>
      <c r="P17" s="67">
        <v>1</v>
      </c>
      <c r="Q17" s="103">
        <v>809.34999999999991</v>
      </c>
      <c r="T17" s="82"/>
    </row>
    <row r="18" spans="1:22" s="64" customFormat="1" ht="78" customHeight="1">
      <c r="A18" s="93">
        <v>45246</v>
      </c>
      <c r="B18" s="65" t="s">
        <v>4</v>
      </c>
      <c r="C18" s="176" t="s">
        <v>115</v>
      </c>
      <c r="D18" s="224" t="s">
        <v>443</v>
      </c>
      <c r="E18" s="170" t="s">
        <v>492</v>
      </c>
      <c r="F18" s="173" t="s">
        <v>90</v>
      </c>
      <c r="G18" s="229" t="s">
        <v>444</v>
      </c>
      <c r="H18" s="66"/>
      <c r="I18" s="66" t="s">
        <v>417</v>
      </c>
      <c r="J18" s="66"/>
      <c r="K18" s="67">
        <v>5</v>
      </c>
      <c r="L18" s="67">
        <v>2.4</v>
      </c>
      <c r="M18" s="67">
        <v>1.9199999999999997</v>
      </c>
      <c r="N18" s="67">
        <v>0.8</v>
      </c>
      <c r="O18" s="67">
        <v>2.5</v>
      </c>
      <c r="P18" s="67">
        <v>0</v>
      </c>
      <c r="Q18" s="103">
        <v>810.5</v>
      </c>
      <c r="V18" s="197"/>
    </row>
    <row r="19" spans="1:22" s="64" customFormat="1" ht="78" customHeight="1" thickBot="1">
      <c r="A19" s="104">
        <v>45247</v>
      </c>
      <c r="B19" s="68" t="s">
        <v>41</v>
      </c>
      <c r="C19" s="172" t="s">
        <v>110</v>
      </c>
      <c r="D19" s="175" t="s">
        <v>493</v>
      </c>
      <c r="E19" s="230" t="s">
        <v>445</v>
      </c>
      <c r="F19" s="172" t="s">
        <v>171</v>
      </c>
      <c r="G19" s="230" t="s">
        <v>484</v>
      </c>
      <c r="H19" s="106"/>
      <c r="I19" s="106"/>
      <c r="J19" s="106" t="s">
        <v>48</v>
      </c>
      <c r="K19" s="107">
        <v>4</v>
      </c>
      <c r="L19" s="107">
        <v>3.6</v>
      </c>
      <c r="M19" s="107">
        <v>1.5</v>
      </c>
      <c r="N19" s="107">
        <v>0</v>
      </c>
      <c r="O19" s="107">
        <v>2.5</v>
      </c>
      <c r="P19" s="107">
        <v>0</v>
      </c>
      <c r="Q19" s="108">
        <v>700</v>
      </c>
    </row>
    <row r="20" spans="1:22" s="64" customFormat="1" ht="78" customHeight="1">
      <c r="A20" s="120">
        <v>45250</v>
      </c>
      <c r="B20" s="113" t="s">
        <v>6</v>
      </c>
      <c r="C20" s="176" t="s">
        <v>312</v>
      </c>
      <c r="D20" s="224" t="s">
        <v>446</v>
      </c>
      <c r="E20" s="236" t="s">
        <v>447</v>
      </c>
      <c r="F20" s="176" t="s">
        <v>123</v>
      </c>
      <c r="G20" s="228" t="s">
        <v>448</v>
      </c>
      <c r="H20" s="121" t="s">
        <v>419</v>
      </c>
      <c r="I20" s="121"/>
      <c r="J20" s="121"/>
      <c r="K20" s="122">
        <v>4.9300000000000006</v>
      </c>
      <c r="L20" s="122">
        <v>2.8600000000000003</v>
      </c>
      <c r="M20" s="122">
        <v>1.29</v>
      </c>
      <c r="N20" s="122">
        <v>0</v>
      </c>
      <c r="O20" s="122">
        <v>2.5</v>
      </c>
      <c r="P20" s="122">
        <v>1</v>
      </c>
      <c r="Q20" s="123">
        <v>764.35</v>
      </c>
      <c r="T20" s="198"/>
      <c r="U20" s="163"/>
    </row>
    <row r="21" spans="1:22" s="64" customFormat="1" ht="78" customHeight="1">
      <c r="A21" s="93">
        <v>45251</v>
      </c>
      <c r="B21" s="65" t="s">
        <v>7</v>
      </c>
      <c r="C21" s="167" t="s">
        <v>106</v>
      </c>
      <c r="D21" s="224" t="s">
        <v>449</v>
      </c>
      <c r="E21" s="229" t="s">
        <v>450</v>
      </c>
      <c r="F21" s="173" t="s">
        <v>92</v>
      </c>
      <c r="G21" s="229" t="s">
        <v>451</v>
      </c>
      <c r="H21" s="66" t="s">
        <v>419</v>
      </c>
      <c r="I21" s="66"/>
      <c r="J21" s="66"/>
      <c r="K21" s="67">
        <v>4.5999999999999996</v>
      </c>
      <c r="L21" s="67">
        <v>2.4500000000000002</v>
      </c>
      <c r="M21" s="67">
        <v>0.85</v>
      </c>
      <c r="N21" s="67">
        <v>0</v>
      </c>
      <c r="O21" s="67">
        <v>2.8</v>
      </c>
      <c r="P21" s="67">
        <v>1</v>
      </c>
      <c r="Q21" s="103">
        <v>713</v>
      </c>
      <c r="S21" s="197"/>
    </row>
    <row r="22" spans="1:22" s="64" customFormat="1" ht="78" customHeight="1">
      <c r="A22" s="93">
        <v>45252</v>
      </c>
      <c r="B22" s="65" t="s">
        <v>3</v>
      </c>
      <c r="C22" s="164" t="s">
        <v>121</v>
      </c>
      <c r="D22" s="237" t="s">
        <v>494</v>
      </c>
      <c r="E22" s="229" t="s">
        <v>452</v>
      </c>
      <c r="F22" s="173" t="s">
        <v>94</v>
      </c>
      <c r="G22" s="233" t="s">
        <v>453</v>
      </c>
      <c r="H22" s="66" t="s">
        <v>419</v>
      </c>
      <c r="I22" s="66"/>
      <c r="J22" s="66"/>
      <c r="K22" s="67">
        <v>4.3499999999999996</v>
      </c>
      <c r="L22" s="67">
        <v>4.0999999999999996</v>
      </c>
      <c r="M22" s="67">
        <v>1.22</v>
      </c>
      <c r="N22" s="67">
        <v>0</v>
      </c>
      <c r="O22" s="67">
        <v>2.5</v>
      </c>
      <c r="P22" s="67">
        <v>1</v>
      </c>
      <c r="Q22" s="103">
        <v>815</v>
      </c>
      <c r="T22" s="82"/>
    </row>
    <row r="23" spans="1:22" s="64" customFormat="1" ht="78" customHeight="1">
      <c r="A23" s="93">
        <v>45253</v>
      </c>
      <c r="B23" s="65" t="s">
        <v>4</v>
      </c>
      <c r="C23" s="164" t="s">
        <v>112</v>
      </c>
      <c r="D23" s="224" t="s">
        <v>454</v>
      </c>
      <c r="E23" s="233" t="s">
        <v>485</v>
      </c>
      <c r="F23" s="173" t="s">
        <v>124</v>
      </c>
      <c r="G23" s="228" t="s">
        <v>455</v>
      </c>
      <c r="H23" s="66" t="s">
        <v>419</v>
      </c>
      <c r="I23" s="66"/>
      <c r="J23" s="66"/>
      <c r="K23" s="67">
        <v>4.9500000000000011</v>
      </c>
      <c r="L23" s="67">
        <v>2.1</v>
      </c>
      <c r="M23" s="67">
        <v>1.9000000000000001</v>
      </c>
      <c r="N23" s="67">
        <v>0</v>
      </c>
      <c r="O23" s="67">
        <v>2.5</v>
      </c>
      <c r="P23" s="67">
        <v>1</v>
      </c>
      <c r="Q23" s="103">
        <v>724</v>
      </c>
      <c r="V23" s="163"/>
    </row>
    <row r="24" spans="1:22" s="64" customFormat="1" ht="78" customHeight="1" thickBot="1">
      <c r="A24" s="104">
        <v>45254</v>
      </c>
      <c r="B24" s="68" t="s">
        <v>5</v>
      </c>
      <c r="C24" s="172" t="s">
        <v>101</v>
      </c>
      <c r="D24" s="175" t="s">
        <v>495</v>
      </c>
      <c r="E24" s="230" t="s">
        <v>456</v>
      </c>
      <c r="F24" s="172" t="s">
        <v>391</v>
      </c>
      <c r="G24" s="234" t="s">
        <v>457</v>
      </c>
      <c r="H24" s="106"/>
      <c r="I24" s="106" t="s">
        <v>417</v>
      </c>
      <c r="J24" s="106"/>
      <c r="K24" s="107">
        <v>4.05</v>
      </c>
      <c r="L24" s="107">
        <v>2.4700000000000002</v>
      </c>
      <c r="M24" s="107">
        <v>1.65</v>
      </c>
      <c r="N24" s="107">
        <v>0.8</v>
      </c>
      <c r="O24" s="107">
        <v>2.5</v>
      </c>
      <c r="P24" s="107">
        <v>0</v>
      </c>
      <c r="Q24" s="108">
        <v>742.5</v>
      </c>
    </row>
    <row r="25" spans="1:22" s="64" customFormat="1" ht="78" customHeight="1">
      <c r="A25" s="120">
        <v>45257</v>
      </c>
      <c r="B25" s="113" t="s">
        <v>6</v>
      </c>
      <c r="C25" s="164" t="s">
        <v>112</v>
      </c>
      <c r="D25" s="238" t="s">
        <v>458</v>
      </c>
      <c r="E25" s="224" t="s">
        <v>459</v>
      </c>
      <c r="F25" s="176" t="s">
        <v>89</v>
      </c>
      <c r="G25" s="224" t="s">
        <v>444</v>
      </c>
      <c r="H25" s="155"/>
      <c r="I25" s="121" t="s">
        <v>417</v>
      </c>
      <c r="J25" s="121"/>
      <c r="K25" s="122">
        <v>4.5699999999999994</v>
      </c>
      <c r="L25" s="122">
        <v>2.6</v>
      </c>
      <c r="M25" s="122">
        <v>1.4400000000000002</v>
      </c>
      <c r="N25" s="122">
        <v>0.8</v>
      </c>
      <c r="O25" s="122">
        <v>2.5</v>
      </c>
      <c r="P25" s="122">
        <v>0</v>
      </c>
      <c r="Q25" s="123">
        <v>783.4</v>
      </c>
    </row>
    <row r="26" spans="1:22" s="64" customFormat="1" ht="78" customHeight="1">
      <c r="A26" s="93">
        <v>45258</v>
      </c>
      <c r="B26" s="65" t="s">
        <v>7</v>
      </c>
      <c r="C26" s="168" t="s">
        <v>105</v>
      </c>
      <c r="D26" s="164" t="s">
        <v>111</v>
      </c>
      <c r="E26" s="232" t="s">
        <v>460</v>
      </c>
      <c r="F26" s="173" t="s">
        <v>93</v>
      </c>
      <c r="G26" s="228" t="s">
        <v>461</v>
      </c>
      <c r="H26" s="186" t="s">
        <v>419</v>
      </c>
      <c r="I26" s="66"/>
      <c r="J26" s="66"/>
      <c r="K26" s="67">
        <v>4.33</v>
      </c>
      <c r="L26" s="67">
        <v>2.44</v>
      </c>
      <c r="M26" s="67">
        <v>1.4800000000000002</v>
      </c>
      <c r="N26" s="67">
        <v>0</v>
      </c>
      <c r="O26" s="67">
        <v>2.5</v>
      </c>
      <c r="P26" s="67">
        <v>1</v>
      </c>
      <c r="Q26" s="103">
        <v>695.6</v>
      </c>
    </row>
    <row r="27" spans="1:22" s="64" customFormat="1" ht="78" customHeight="1">
      <c r="A27" s="120">
        <v>45259</v>
      </c>
      <c r="B27" s="113" t="s">
        <v>39</v>
      </c>
      <c r="C27" s="167" t="s">
        <v>119</v>
      </c>
      <c r="D27" s="224" t="s">
        <v>462</v>
      </c>
      <c r="E27" s="229" t="s">
        <v>463</v>
      </c>
      <c r="F27" s="173" t="s">
        <v>391</v>
      </c>
      <c r="G27" s="228" t="s">
        <v>464</v>
      </c>
      <c r="H27" s="140"/>
      <c r="I27" s="121"/>
      <c r="J27" s="121" t="s">
        <v>48</v>
      </c>
      <c r="K27" s="122">
        <v>4.1100000000000003</v>
      </c>
      <c r="L27" s="122">
        <v>3.38</v>
      </c>
      <c r="M27" s="122">
        <v>1.17</v>
      </c>
      <c r="N27" s="122">
        <v>0</v>
      </c>
      <c r="O27" s="122">
        <v>2.5</v>
      </c>
      <c r="P27" s="122">
        <v>0</v>
      </c>
      <c r="Q27" s="123">
        <v>682.95</v>
      </c>
    </row>
    <row r="28" spans="1:22" s="64" customFormat="1" ht="78" customHeight="1" thickBot="1">
      <c r="A28" s="104">
        <v>45260</v>
      </c>
      <c r="B28" s="68" t="s">
        <v>40</v>
      </c>
      <c r="C28" s="195" t="s">
        <v>116</v>
      </c>
      <c r="D28" s="230" t="s">
        <v>465</v>
      </c>
      <c r="E28" s="175" t="s">
        <v>496</v>
      </c>
      <c r="F28" s="172" t="s">
        <v>125</v>
      </c>
      <c r="G28" s="234" t="s">
        <v>466</v>
      </c>
      <c r="H28" s="196" t="s">
        <v>419</v>
      </c>
      <c r="I28" s="106"/>
      <c r="J28" s="106"/>
      <c r="K28" s="107">
        <v>4</v>
      </c>
      <c r="L28" s="107">
        <v>2.6700000000000004</v>
      </c>
      <c r="M28" s="107">
        <v>2.2199999999999998</v>
      </c>
      <c r="N28" s="107">
        <v>0</v>
      </c>
      <c r="O28" s="107">
        <v>2.6</v>
      </c>
      <c r="P28" s="107">
        <v>1</v>
      </c>
      <c r="Q28" s="108">
        <v>712.75</v>
      </c>
    </row>
    <row r="29" spans="1:22" s="64" customFormat="1" ht="59.25" hidden="1" customHeight="1" thickBot="1">
      <c r="A29" s="187">
        <v>45261</v>
      </c>
      <c r="B29" s="188" t="s">
        <v>41</v>
      </c>
      <c r="C29" s="189"/>
      <c r="D29" s="190"/>
      <c r="E29" s="190"/>
      <c r="F29" s="190"/>
      <c r="G29" s="191"/>
      <c r="H29" s="192"/>
      <c r="I29" s="192"/>
      <c r="J29" s="192"/>
      <c r="K29" s="193" t="e">
        <v>#REF!</v>
      </c>
      <c r="L29" s="193" t="e">
        <v>#REF!</v>
      </c>
      <c r="M29" s="193" t="e">
        <v>#REF!</v>
      </c>
      <c r="N29" s="193">
        <v>0</v>
      </c>
      <c r="O29" s="193" t="e">
        <v>#REF!</v>
      </c>
      <c r="P29" s="193">
        <v>0</v>
      </c>
      <c r="Q29" s="194" t="e">
        <v>#REF!</v>
      </c>
    </row>
    <row r="30" spans="1:22" ht="25.5" customHeight="1" thickBot="1">
      <c r="A30" s="70"/>
      <c r="B30" s="70"/>
      <c r="C30" s="251" t="s">
        <v>24</v>
      </c>
      <c r="D30" s="87" t="s">
        <v>25</v>
      </c>
      <c r="E30" s="245" t="s">
        <v>26</v>
      </c>
      <c r="F30" s="245" t="s">
        <v>27</v>
      </c>
      <c r="G30" s="245" t="s">
        <v>28</v>
      </c>
      <c r="H30" s="245" t="s">
        <v>29</v>
      </c>
      <c r="I30" s="246" t="s">
        <v>30</v>
      </c>
      <c r="J30" s="246"/>
      <c r="K30" s="246"/>
      <c r="L30" s="246"/>
      <c r="M30" s="243" t="s">
        <v>31</v>
      </c>
      <c r="N30" s="243" t="s">
        <v>32</v>
      </c>
      <c r="O30" s="71"/>
      <c r="P30" s="71"/>
    </row>
    <row r="31" spans="1:22" ht="19.5" customHeight="1" thickBot="1">
      <c r="A31" s="70"/>
      <c r="B31" s="70"/>
      <c r="C31" s="246"/>
      <c r="D31" s="227" t="s">
        <v>36</v>
      </c>
      <c r="E31" s="246"/>
      <c r="F31" s="246"/>
      <c r="G31" s="246"/>
      <c r="H31" s="246"/>
      <c r="I31" s="89" t="s">
        <v>33</v>
      </c>
      <c r="J31" s="247" t="s">
        <v>34</v>
      </c>
      <c r="K31" s="248"/>
      <c r="L31" s="91" t="s">
        <v>35</v>
      </c>
      <c r="M31" s="244"/>
      <c r="N31" s="244"/>
      <c r="O31" s="71"/>
      <c r="P31" s="71"/>
    </row>
    <row r="32" spans="1:22" ht="19.5" customHeight="1" thickBot="1">
      <c r="A32" s="70"/>
      <c r="B32" s="70"/>
      <c r="C32" s="98">
        <v>1</v>
      </c>
      <c r="D32" s="99">
        <v>4</v>
      </c>
      <c r="E32" s="99">
        <v>7</v>
      </c>
      <c r="F32" s="99">
        <v>10</v>
      </c>
      <c r="G32" s="99">
        <v>22</v>
      </c>
      <c r="H32" s="100">
        <v>1</v>
      </c>
      <c r="I32" s="98">
        <v>6</v>
      </c>
      <c r="J32" s="249">
        <v>0</v>
      </c>
      <c r="K32" s="250"/>
      <c r="L32" s="99">
        <v>0</v>
      </c>
      <c r="M32" s="99">
        <v>4</v>
      </c>
      <c r="N32" s="101">
        <v>4</v>
      </c>
      <c r="O32" s="71"/>
      <c r="P32" s="71"/>
    </row>
    <row r="33" spans="1:17" ht="37.5" customHeight="1">
      <c r="A33" s="242" t="s">
        <v>477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</row>
    <row r="34" spans="1:17" ht="19.5" customHeight="1">
      <c r="A34" s="240" t="s">
        <v>476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</row>
    <row r="35" spans="1:17" ht="25.5" customHeight="1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</row>
    <row r="36" spans="1:17"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s="76" customFormat="1"/>
    <row r="38" spans="1:17" s="76" customFormat="1">
      <c r="C38" s="72"/>
    </row>
    <row r="39" spans="1:17" s="76" customFormat="1">
      <c r="C39" s="72"/>
      <c r="E39" s="75"/>
      <c r="F39" s="73"/>
      <c r="G39" s="73"/>
      <c r="H39" s="73"/>
      <c r="I39" s="79"/>
      <c r="J39" s="79"/>
    </row>
    <row r="40" spans="1:17" s="76" customFormat="1">
      <c r="C40" s="72"/>
      <c r="D40" s="72"/>
      <c r="E40" s="75"/>
      <c r="F40" s="73"/>
      <c r="G40" s="73"/>
      <c r="H40" s="73"/>
      <c r="I40" s="79"/>
      <c r="J40" s="79"/>
    </row>
    <row r="41" spans="1:17" s="76" customFormat="1">
      <c r="C41" s="72"/>
      <c r="D41" s="72"/>
      <c r="E41" s="72"/>
      <c r="F41" s="72"/>
      <c r="G41" s="72"/>
      <c r="H41" s="72"/>
      <c r="I41" s="72"/>
      <c r="J41" s="72"/>
      <c r="K41" s="75"/>
      <c r="L41" s="73"/>
      <c r="M41" s="73"/>
      <c r="N41" s="73"/>
      <c r="O41" s="79"/>
    </row>
    <row r="42" spans="1:17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79"/>
    </row>
    <row r="43" spans="1:17" s="76" customFormat="1">
      <c r="F43" s="80"/>
      <c r="K43" s="72"/>
      <c r="L43" s="72"/>
      <c r="M43" s="72"/>
      <c r="N43" s="72"/>
      <c r="O43" s="72"/>
      <c r="P43" s="72"/>
      <c r="Q43" s="72"/>
    </row>
    <row r="44" spans="1:17" s="76" customFormat="1">
      <c r="F44" s="55"/>
      <c r="K44" s="72"/>
      <c r="L44" s="72"/>
      <c r="M44" s="72"/>
      <c r="N44" s="72"/>
      <c r="O44" s="72"/>
      <c r="P44" s="72"/>
      <c r="Q44" s="72"/>
    </row>
    <row r="53" spans="3:17" ht="21.5">
      <c r="C53" s="81"/>
      <c r="D53" s="81"/>
      <c r="E53" s="81"/>
      <c r="F53" s="82"/>
      <c r="G53" s="83"/>
      <c r="H53" s="84"/>
      <c r="I53" s="84"/>
      <c r="J53" s="84"/>
      <c r="K53" s="85"/>
      <c r="L53" s="85"/>
      <c r="M53" s="85"/>
      <c r="N53" s="85"/>
      <c r="O53" s="85"/>
      <c r="P53" s="85"/>
      <c r="Q53" s="85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J31:K31"/>
    <mergeCell ref="J32:K32"/>
    <mergeCell ref="A33:Q33"/>
    <mergeCell ref="A34:Q35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3"/>
  <sheetViews>
    <sheetView tabSelected="1" view="pageBreakPreview" zoomScale="70" zoomScaleNormal="70" zoomScaleSheetLayoutView="70" workbookViewId="0">
      <selection sqref="A1:H1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5" width="39.7265625" style="76" customWidth="1"/>
    <col min="6" max="6" width="26" style="76" customWidth="1"/>
    <col min="7" max="7" width="34.7265625" style="76" customWidth="1"/>
    <col min="8" max="10" width="7.6328125" style="76" customWidth="1"/>
    <col min="11" max="17" width="5" style="72" customWidth="1"/>
    <col min="18" max="16384" width="9" style="74"/>
  </cols>
  <sheetData>
    <row r="1" spans="1:29" s="51" customFormat="1">
      <c r="A1" s="260" t="s">
        <v>468</v>
      </c>
      <c r="B1" s="261"/>
      <c r="C1" s="261"/>
      <c r="D1" s="261"/>
      <c r="E1" s="261"/>
      <c r="F1" s="261"/>
      <c r="G1" s="261"/>
      <c r="H1" s="261"/>
      <c r="I1" s="49"/>
      <c r="J1" s="49"/>
      <c r="K1" s="50"/>
      <c r="L1" s="50"/>
      <c r="M1" s="50"/>
      <c r="N1" s="50"/>
      <c r="O1" s="50"/>
      <c r="P1" s="50"/>
      <c r="Q1" s="50"/>
    </row>
    <row r="2" spans="1:29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29" s="60" customFormat="1" ht="18.75" customHeight="1">
      <c r="A3" s="262" t="s">
        <v>9</v>
      </c>
      <c r="B3" s="264" t="s">
        <v>10</v>
      </c>
      <c r="C3" s="266" t="s">
        <v>11</v>
      </c>
      <c r="D3" s="266" t="s">
        <v>12</v>
      </c>
      <c r="E3" s="266" t="s">
        <v>13</v>
      </c>
      <c r="F3" s="266" t="s">
        <v>14</v>
      </c>
      <c r="G3" s="254" t="s">
        <v>15</v>
      </c>
      <c r="H3" s="254" t="s">
        <v>16</v>
      </c>
      <c r="I3" s="254" t="s">
        <v>17</v>
      </c>
      <c r="J3" s="258" t="s">
        <v>48</v>
      </c>
      <c r="K3" s="256" t="s">
        <v>45</v>
      </c>
      <c r="L3" s="252" t="s">
        <v>46</v>
      </c>
      <c r="M3" s="252" t="s">
        <v>18</v>
      </c>
      <c r="N3" s="252" t="s">
        <v>19</v>
      </c>
      <c r="O3" s="252" t="s">
        <v>20</v>
      </c>
      <c r="P3" s="252" t="s">
        <v>21</v>
      </c>
      <c r="Q3" s="225" t="s">
        <v>22</v>
      </c>
    </row>
    <row r="4" spans="1:29" s="60" customFormat="1" ht="95.25" customHeight="1" thickBot="1">
      <c r="A4" s="263"/>
      <c r="B4" s="265"/>
      <c r="C4" s="255"/>
      <c r="D4" s="255"/>
      <c r="E4" s="255"/>
      <c r="F4" s="255"/>
      <c r="G4" s="255"/>
      <c r="H4" s="255"/>
      <c r="I4" s="255"/>
      <c r="J4" s="259"/>
      <c r="K4" s="257"/>
      <c r="L4" s="253"/>
      <c r="M4" s="253"/>
      <c r="N4" s="253"/>
      <c r="O4" s="253"/>
      <c r="P4" s="253"/>
      <c r="Q4" s="226" t="s">
        <v>23</v>
      </c>
      <c r="T4" s="216"/>
      <c r="U4" s="216"/>
      <c r="V4" s="216"/>
      <c r="W4" s="216"/>
      <c r="X4" s="216"/>
      <c r="Y4" s="216"/>
      <c r="Z4" s="216"/>
      <c r="AA4" s="216"/>
      <c r="AB4" s="216"/>
      <c r="AC4" s="216"/>
    </row>
    <row r="5" spans="1:29" s="64" customFormat="1" ht="57.75" hidden="1" customHeight="1">
      <c r="A5" s="94">
        <v>45229</v>
      </c>
      <c r="B5" s="61" t="s">
        <v>37</v>
      </c>
      <c r="C5" s="164"/>
      <c r="D5" s="165"/>
      <c r="E5" s="164"/>
      <c r="F5" s="166"/>
      <c r="G5" s="167"/>
      <c r="H5" s="62"/>
      <c r="I5" s="62"/>
      <c r="J5" s="62"/>
      <c r="K5" s="63" t="e">
        <v>#REF!</v>
      </c>
      <c r="L5" s="63" t="e">
        <v>#REF!</v>
      </c>
      <c r="M5" s="63" t="e">
        <v>#REF!</v>
      </c>
      <c r="N5" s="63">
        <v>0</v>
      </c>
      <c r="O5" s="63" t="e">
        <v>#REF!</v>
      </c>
      <c r="P5" s="63">
        <v>0</v>
      </c>
      <c r="Q5" s="102" t="e">
        <v>#REF!</v>
      </c>
    </row>
    <row r="6" spans="1:29" s="64" customFormat="1" ht="59.25" hidden="1" customHeight="1">
      <c r="A6" s="93">
        <v>45230</v>
      </c>
      <c r="B6" s="65" t="s">
        <v>38</v>
      </c>
      <c r="C6" s="168"/>
      <c r="D6" s="164"/>
      <c r="E6" s="169"/>
      <c r="F6" s="170"/>
      <c r="G6" s="167"/>
      <c r="H6" s="66"/>
      <c r="I6" s="66"/>
      <c r="J6" s="66"/>
      <c r="K6" s="67" t="e">
        <v>#REF!</v>
      </c>
      <c r="L6" s="67" t="e">
        <v>#REF!</v>
      </c>
      <c r="M6" s="67" t="e">
        <v>#REF!</v>
      </c>
      <c r="N6" s="67">
        <v>0</v>
      </c>
      <c r="O6" s="67" t="e">
        <v>#REF!</v>
      </c>
      <c r="P6" s="67">
        <v>0</v>
      </c>
      <c r="Q6" s="103" t="e">
        <v>#REF!</v>
      </c>
    </row>
    <row r="7" spans="1:29" s="64" customFormat="1" ht="78" customHeight="1">
      <c r="A7" s="93">
        <v>45231</v>
      </c>
      <c r="B7" s="65" t="s">
        <v>39</v>
      </c>
      <c r="C7" s="168" t="s">
        <v>420</v>
      </c>
      <c r="D7" s="224" t="s">
        <v>479</v>
      </c>
      <c r="E7" s="228" t="s">
        <v>428</v>
      </c>
      <c r="F7" s="170" t="s">
        <v>94</v>
      </c>
      <c r="G7" s="224" t="s">
        <v>422</v>
      </c>
      <c r="H7" s="66" t="s">
        <v>419</v>
      </c>
      <c r="I7" s="66"/>
      <c r="J7" s="66"/>
      <c r="K7" s="67">
        <v>4</v>
      </c>
      <c r="L7" s="67">
        <v>2.38</v>
      </c>
      <c r="M7" s="67">
        <v>1.9100000000000001</v>
      </c>
      <c r="N7" s="67">
        <v>0</v>
      </c>
      <c r="O7" s="67">
        <v>2.5</v>
      </c>
      <c r="P7" s="67">
        <v>1</v>
      </c>
      <c r="Q7" s="103">
        <v>678.75</v>
      </c>
    </row>
    <row r="8" spans="1:29" s="64" customFormat="1" ht="78" customHeight="1">
      <c r="A8" s="93">
        <v>45232</v>
      </c>
      <c r="B8" s="65" t="s">
        <v>4</v>
      </c>
      <c r="C8" s="168" t="s">
        <v>112</v>
      </c>
      <c r="D8" s="164" t="s">
        <v>486</v>
      </c>
      <c r="E8" s="224" t="s">
        <v>423</v>
      </c>
      <c r="F8" s="164" t="s">
        <v>126</v>
      </c>
      <c r="G8" s="229" t="s">
        <v>480</v>
      </c>
      <c r="H8" s="66"/>
      <c r="I8" s="66" t="s">
        <v>417</v>
      </c>
      <c r="J8" s="66"/>
      <c r="K8" s="67">
        <v>4.5199999999999996</v>
      </c>
      <c r="L8" s="67">
        <v>2.1</v>
      </c>
      <c r="M8" s="67">
        <v>1.44</v>
      </c>
      <c r="N8" s="67">
        <v>0.8</v>
      </c>
      <c r="O8" s="67">
        <v>2.8</v>
      </c>
      <c r="P8" s="67">
        <v>0</v>
      </c>
      <c r="Q8" s="103">
        <v>755.9</v>
      </c>
    </row>
    <row r="9" spans="1:29" s="69" customFormat="1" ht="78" customHeight="1" thickBot="1">
      <c r="A9" s="104">
        <v>45233</v>
      </c>
      <c r="B9" s="68" t="s">
        <v>5</v>
      </c>
      <c r="C9" s="171" t="s">
        <v>113</v>
      </c>
      <c r="D9" s="230" t="s">
        <v>497</v>
      </c>
      <c r="E9" s="175" t="s">
        <v>487</v>
      </c>
      <c r="F9" s="172" t="s">
        <v>95</v>
      </c>
      <c r="G9" s="231" t="s">
        <v>424</v>
      </c>
      <c r="H9" s="105" t="s">
        <v>419</v>
      </c>
      <c r="I9" s="106"/>
      <c r="J9" s="106"/>
      <c r="K9" s="107">
        <v>4</v>
      </c>
      <c r="L9" s="107">
        <v>2.1</v>
      </c>
      <c r="M9" s="107">
        <v>1.95</v>
      </c>
      <c r="N9" s="107">
        <v>0</v>
      </c>
      <c r="O9" s="107">
        <v>2.5</v>
      </c>
      <c r="P9" s="107">
        <v>1</v>
      </c>
      <c r="Q9" s="108">
        <v>658.75</v>
      </c>
      <c r="AB9" s="217"/>
    </row>
    <row r="10" spans="1:29" s="64" customFormat="1" ht="78" customHeight="1">
      <c r="A10" s="120">
        <v>45236</v>
      </c>
      <c r="B10" s="113" t="s">
        <v>6</v>
      </c>
      <c r="C10" s="176" t="s">
        <v>91</v>
      </c>
      <c r="D10" s="164" t="s">
        <v>489</v>
      </c>
      <c r="E10" s="228" t="s">
        <v>425</v>
      </c>
      <c r="F10" s="173" t="s">
        <v>127</v>
      </c>
      <c r="G10" s="224" t="s">
        <v>426</v>
      </c>
      <c r="H10" s="121" t="s">
        <v>419</v>
      </c>
      <c r="I10" s="121"/>
      <c r="J10" s="121"/>
      <c r="K10" s="122">
        <v>4.58</v>
      </c>
      <c r="L10" s="122">
        <v>2.6300000000000003</v>
      </c>
      <c r="M10" s="122">
        <v>1.07</v>
      </c>
      <c r="N10" s="122">
        <v>0</v>
      </c>
      <c r="O10" s="122">
        <v>2.5</v>
      </c>
      <c r="P10" s="63">
        <v>1</v>
      </c>
      <c r="Q10" s="102">
        <v>717.1</v>
      </c>
    </row>
    <row r="11" spans="1:29" s="64" customFormat="1" ht="78" customHeight="1">
      <c r="A11" s="93">
        <v>45237</v>
      </c>
      <c r="B11" s="65" t="s">
        <v>7</v>
      </c>
      <c r="C11" s="173" t="s">
        <v>114</v>
      </c>
      <c r="D11" s="224" t="s">
        <v>427</v>
      </c>
      <c r="E11" s="224" t="s">
        <v>488</v>
      </c>
      <c r="F11" s="173" t="s">
        <v>128</v>
      </c>
      <c r="G11" s="224" t="s">
        <v>429</v>
      </c>
      <c r="H11" s="66" t="s">
        <v>419</v>
      </c>
      <c r="I11" s="66"/>
      <c r="J11" s="66"/>
      <c r="K11" s="67">
        <v>4.8000000000000007</v>
      </c>
      <c r="L11" s="67">
        <v>2.37</v>
      </c>
      <c r="M11" s="67">
        <v>1.9700000000000002</v>
      </c>
      <c r="N11" s="67">
        <v>0</v>
      </c>
      <c r="O11" s="67">
        <v>2.6</v>
      </c>
      <c r="P11" s="67">
        <v>1</v>
      </c>
      <c r="Q11" s="103">
        <v>740</v>
      </c>
      <c r="AA11" s="198"/>
    </row>
    <row r="12" spans="1:29" s="64" customFormat="1" ht="78" customHeight="1">
      <c r="A12" s="93">
        <v>45238</v>
      </c>
      <c r="B12" s="65" t="s">
        <v>3</v>
      </c>
      <c r="C12" s="164" t="s">
        <v>100</v>
      </c>
      <c r="D12" s="229" t="s">
        <v>430</v>
      </c>
      <c r="E12" s="232" t="s">
        <v>481</v>
      </c>
      <c r="F12" s="173" t="s">
        <v>381</v>
      </c>
      <c r="G12" s="224" t="s">
        <v>431</v>
      </c>
      <c r="H12" s="66" t="s">
        <v>419</v>
      </c>
      <c r="I12" s="66"/>
      <c r="J12" s="66"/>
      <c r="K12" s="67">
        <v>4.54</v>
      </c>
      <c r="L12" s="67">
        <v>2.88</v>
      </c>
      <c r="M12" s="67">
        <v>1.5</v>
      </c>
      <c r="N12" s="67">
        <v>0</v>
      </c>
      <c r="O12" s="67">
        <v>2.5</v>
      </c>
      <c r="P12" s="67">
        <v>1</v>
      </c>
      <c r="Q12" s="103">
        <v>743.8</v>
      </c>
      <c r="S12" s="197"/>
      <c r="T12" s="198"/>
    </row>
    <row r="13" spans="1:29" s="64" customFormat="1" ht="78" customHeight="1">
      <c r="A13" s="93">
        <v>45239</v>
      </c>
      <c r="B13" s="65" t="s">
        <v>4</v>
      </c>
      <c r="C13" s="167" t="s">
        <v>106</v>
      </c>
      <c r="D13" s="224" t="s">
        <v>490</v>
      </c>
      <c r="E13" s="233" t="s">
        <v>432</v>
      </c>
      <c r="F13" s="176" t="s">
        <v>129</v>
      </c>
      <c r="G13" s="229" t="s">
        <v>433</v>
      </c>
      <c r="H13" s="66"/>
      <c r="I13" s="66"/>
      <c r="J13" s="66" t="s">
        <v>48</v>
      </c>
      <c r="K13" s="67">
        <v>4.21</v>
      </c>
      <c r="L13" s="67">
        <v>2.2400000000000002</v>
      </c>
      <c r="M13" s="67">
        <v>1.77</v>
      </c>
      <c r="N13" s="67">
        <v>0</v>
      </c>
      <c r="O13" s="67">
        <v>2.8</v>
      </c>
      <c r="P13" s="67">
        <v>0</v>
      </c>
      <c r="Q13" s="103">
        <v>632.95000000000005</v>
      </c>
    </row>
    <row r="14" spans="1:29" s="64" customFormat="1" ht="78" customHeight="1" thickBot="1">
      <c r="A14" s="104">
        <v>45240</v>
      </c>
      <c r="B14" s="68" t="s">
        <v>5</v>
      </c>
      <c r="C14" s="174" t="s">
        <v>99</v>
      </c>
      <c r="D14" s="230" t="s">
        <v>491</v>
      </c>
      <c r="E14" s="234" t="s">
        <v>435</v>
      </c>
      <c r="F14" s="172" t="s">
        <v>94</v>
      </c>
      <c r="G14" s="231" t="s">
        <v>436</v>
      </c>
      <c r="H14" s="106"/>
      <c r="I14" s="106" t="s">
        <v>417</v>
      </c>
      <c r="J14" s="106"/>
      <c r="K14" s="67">
        <v>4</v>
      </c>
      <c r="L14" s="67">
        <v>2.62</v>
      </c>
      <c r="M14" s="67">
        <v>1.02</v>
      </c>
      <c r="N14" s="67">
        <v>0.8</v>
      </c>
      <c r="O14" s="67">
        <v>2.5</v>
      </c>
      <c r="P14" s="67">
        <v>0</v>
      </c>
      <c r="Q14" s="103">
        <v>734.5</v>
      </c>
      <c r="T14" s="197"/>
    </row>
    <row r="15" spans="1:29" s="64" customFormat="1" ht="78" customHeight="1">
      <c r="A15" s="120">
        <v>45243</v>
      </c>
      <c r="B15" s="113" t="s">
        <v>6</v>
      </c>
      <c r="C15" s="176" t="s">
        <v>112</v>
      </c>
      <c r="D15" s="224" t="s">
        <v>498</v>
      </c>
      <c r="E15" s="232" t="s">
        <v>437</v>
      </c>
      <c r="F15" s="176" t="s">
        <v>88</v>
      </c>
      <c r="G15" s="233" t="s">
        <v>438</v>
      </c>
      <c r="H15" s="121"/>
      <c r="I15" s="121" t="s">
        <v>417</v>
      </c>
      <c r="J15" s="121"/>
      <c r="K15" s="63">
        <v>4.54</v>
      </c>
      <c r="L15" s="63">
        <v>2.6700000000000004</v>
      </c>
      <c r="M15" s="63">
        <v>1.5699999999999998</v>
      </c>
      <c r="N15" s="63">
        <v>0.8</v>
      </c>
      <c r="O15" s="63">
        <v>2.8</v>
      </c>
      <c r="P15" s="63">
        <v>0</v>
      </c>
      <c r="Q15" s="102">
        <v>803.30000000000007</v>
      </c>
    </row>
    <row r="16" spans="1:29" s="64" customFormat="1" ht="78" customHeight="1">
      <c r="A16" s="93">
        <v>45244</v>
      </c>
      <c r="B16" s="65" t="s">
        <v>7</v>
      </c>
      <c r="C16" s="173" t="s">
        <v>98</v>
      </c>
      <c r="D16" s="224" t="s">
        <v>439</v>
      </c>
      <c r="E16" s="232" t="s">
        <v>440</v>
      </c>
      <c r="F16" s="173" t="s">
        <v>122</v>
      </c>
      <c r="G16" s="228" t="s">
        <v>441</v>
      </c>
      <c r="H16" s="66" t="s">
        <v>419</v>
      </c>
      <c r="I16" s="66"/>
      <c r="J16" s="66"/>
      <c r="K16" s="67">
        <v>4.2699999999999996</v>
      </c>
      <c r="L16" s="67">
        <v>2.2000000000000002</v>
      </c>
      <c r="M16" s="67">
        <v>1.9200000000000002</v>
      </c>
      <c r="N16" s="67">
        <v>0</v>
      </c>
      <c r="O16" s="67">
        <v>2.5</v>
      </c>
      <c r="P16" s="67">
        <v>1</v>
      </c>
      <c r="Q16" s="103">
        <v>684.4</v>
      </c>
      <c r="V16" s="198"/>
    </row>
    <row r="17" spans="1:22" s="64" customFormat="1" ht="78" customHeight="1">
      <c r="A17" s="93">
        <v>45245</v>
      </c>
      <c r="B17" s="65" t="s">
        <v>3</v>
      </c>
      <c r="C17" s="173" t="s">
        <v>119</v>
      </c>
      <c r="D17" s="224" t="s">
        <v>442</v>
      </c>
      <c r="E17" s="232" t="s">
        <v>482</v>
      </c>
      <c r="F17" s="173" t="s">
        <v>306</v>
      </c>
      <c r="G17" s="235" t="s">
        <v>499</v>
      </c>
      <c r="H17" s="66" t="s">
        <v>419</v>
      </c>
      <c r="I17" s="66"/>
      <c r="J17" s="66"/>
      <c r="K17" s="67">
        <v>4.28</v>
      </c>
      <c r="L17" s="67">
        <v>4.1899999999999995</v>
      </c>
      <c r="M17" s="67">
        <v>0.92</v>
      </c>
      <c r="N17" s="67">
        <v>0</v>
      </c>
      <c r="O17" s="67">
        <v>2.5</v>
      </c>
      <c r="P17" s="67">
        <v>1</v>
      </c>
      <c r="Q17" s="103">
        <v>809.34999999999991</v>
      </c>
      <c r="T17" s="82"/>
    </row>
    <row r="18" spans="1:22" s="64" customFormat="1" ht="78" customHeight="1">
      <c r="A18" s="93">
        <v>45246</v>
      </c>
      <c r="B18" s="65" t="s">
        <v>4</v>
      </c>
      <c r="C18" s="176" t="s">
        <v>115</v>
      </c>
      <c r="D18" s="224" t="s">
        <v>443</v>
      </c>
      <c r="E18" s="170" t="s">
        <v>492</v>
      </c>
      <c r="F18" s="173" t="s">
        <v>90</v>
      </c>
      <c r="G18" s="229" t="s">
        <v>444</v>
      </c>
      <c r="H18" s="66" t="s">
        <v>419</v>
      </c>
      <c r="I18" s="66"/>
      <c r="J18" s="66"/>
      <c r="K18" s="67">
        <v>5</v>
      </c>
      <c r="L18" s="67">
        <v>2.4</v>
      </c>
      <c r="M18" s="67">
        <v>1.9199999999999997</v>
      </c>
      <c r="N18" s="67">
        <v>0</v>
      </c>
      <c r="O18" s="67">
        <v>2.5</v>
      </c>
      <c r="P18" s="67">
        <v>1</v>
      </c>
      <c r="Q18" s="103">
        <v>750.5</v>
      </c>
      <c r="V18" s="197"/>
    </row>
    <row r="19" spans="1:22" s="64" customFormat="1" ht="78" customHeight="1" thickBot="1">
      <c r="A19" s="104">
        <v>45247</v>
      </c>
      <c r="B19" s="68" t="s">
        <v>41</v>
      </c>
      <c r="C19" s="172" t="s">
        <v>110</v>
      </c>
      <c r="D19" s="175" t="s">
        <v>493</v>
      </c>
      <c r="E19" s="230" t="s">
        <v>445</v>
      </c>
      <c r="F19" s="172" t="s">
        <v>171</v>
      </c>
      <c r="G19" s="230" t="s">
        <v>484</v>
      </c>
      <c r="H19" s="106"/>
      <c r="I19" s="106"/>
      <c r="J19" s="106" t="s">
        <v>48</v>
      </c>
      <c r="K19" s="107">
        <v>4</v>
      </c>
      <c r="L19" s="107">
        <v>3.6</v>
      </c>
      <c r="M19" s="107">
        <v>1.5</v>
      </c>
      <c r="N19" s="107">
        <v>0</v>
      </c>
      <c r="O19" s="107">
        <v>2.5</v>
      </c>
      <c r="P19" s="107">
        <v>0</v>
      </c>
      <c r="Q19" s="108">
        <v>700</v>
      </c>
    </row>
    <row r="20" spans="1:22" s="64" customFormat="1" ht="78" customHeight="1">
      <c r="A20" s="120">
        <v>45250</v>
      </c>
      <c r="B20" s="113" t="s">
        <v>6</v>
      </c>
      <c r="C20" s="176" t="s">
        <v>312</v>
      </c>
      <c r="D20" s="224" t="s">
        <v>446</v>
      </c>
      <c r="E20" s="236" t="s">
        <v>447</v>
      </c>
      <c r="F20" s="176" t="s">
        <v>123</v>
      </c>
      <c r="G20" s="228" t="s">
        <v>448</v>
      </c>
      <c r="H20" s="121" t="s">
        <v>419</v>
      </c>
      <c r="I20" s="121"/>
      <c r="J20" s="121"/>
      <c r="K20" s="122">
        <v>4.9300000000000006</v>
      </c>
      <c r="L20" s="122">
        <v>2.8600000000000003</v>
      </c>
      <c r="M20" s="122">
        <v>1.29</v>
      </c>
      <c r="N20" s="122">
        <v>0</v>
      </c>
      <c r="O20" s="122">
        <v>2.5</v>
      </c>
      <c r="P20" s="122">
        <v>1</v>
      </c>
      <c r="Q20" s="123">
        <v>764.35</v>
      </c>
      <c r="T20" s="198"/>
      <c r="U20" s="163"/>
    </row>
    <row r="21" spans="1:22" s="64" customFormat="1" ht="78" customHeight="1">
      <c r="A21" s="93">
        <v>45251</v>
      </c>
      <c r="B21" s="65" t="s">
        <v>7</v>
      </c>
      <c r="C21" s="167" t="s">
        <v>106</v>
      </c>
      <c r="D21" s="224" t="s">
        <v>449</v>
      </c>
      <c r="E21" s="229" t="s">
        <v>450</v>
      </c>
      <c r="F21" s="173" t="s">
        <v>92</v>
      </c>
      <c r="G21" s="229" t="s">
        <v>451</v>
      </c>
      <c r="H21" s="66"/>
      <c r="I21" s="66" t="s">
        <v>417</v>
      </c>
      <c r="J21" s="66"/>
      <c r="K21" s="67">
        <v>4.5999999999999996</v>
      </c>
      <c r="L21" s="67">
        <v>2.4500000000000002</v>
      </c>
      <c r="M21" s="67">
        <v>0.85</v>
      </c>
      <c r="N21" s="67">
        <v>0.8</v>
      </c>
      <c r="O21" s="67">
        <v>2.8</v>
      </c>
      <c r="P21" s="67">
        <v>0</v>
      </c>
      <c r="Q21" s="103">
        <v>773</v>
      </c>
      <c r="S21" s="197"/>
    </row>
    <row r="22" spans="1:22" s="64" customFormat="1" ht="78" customHeight="1">
      <c r="A22" s="93">
        <v>45252</v>
      </c>
      <c r="B22" s="65" t="s">
        <v>3</v>
      </c>
      <c r="C22" s="164" t="s">
        <v>121</v>
      </c>
      <c r="D22" s="237" t="s">
        <v>494</v>
      </c>
      <c r="E22" s="229" t="s">
        <v>452</v>
      </c>
      <c r="F22" s="173" t="s">
        <v>94</v>
      </c>
      <c r="G22" s="233" t="s">
        <v>453</v>
      </c>
      <c r="H22" s="66" t="s">
        <v>419</v>
      </c>
      <c r="I22" s="66"/>
      <c r="J22" s="66"/>
      <c r="K22" s="67">
        <v>4.3499999999999996</v>
      </c>
      <c r="L22" s="67">
        <v>4.0999999999999996</v>
      </c>
      <c r="M22" s="67">
        <v>1.22</v>
      </c>
      <c r="N22" s="67">
        <v>0</v>
      </c>
      <c r="O22" s="67">
        <v>2.5</v>
      </c>
      <c r="P22" s="67">
        <v>1</v>
      </c>
      <c r="Q22" s="103">
        <v>815</v>
      </c>
      <c r="T22" s="82"/>
    </row>
    <row r="23" spans="1:22" s="64" customFormat="1" ht="78" customHeight="1">
      <c r="A23" s="93">
        <v>45253</v>
      </c>
      <c r="B23" s="65" t="s">
        <v>4</v>
      </c>
      <c r="C23" s="164" t="s">
        <v>112</v>
      </c>
      <c r="D23" s="224" t="s">
        <v>454</v>
      </c>
      <c r="E23" s="233" t="s">
        <v>485</v>
      </c>
      <c r="F23" s="173" t="s">
        <v>124</v>
      </c>
      <c r="G23" s="228" t="s">
        <v>455</v>
      </c>
      <c r="H23" s="66" t="s">
        <v>419</v>
      </c>
      <c r="I23" s="66"/>
      <c r="J23" s="66"/>
      <c r="K23" s="67">
        <v>4.9500000000000011</v>
      </c>
      <c r="L23" s="67">
        <v>2.1</v>
      </c>
      <c r="M23" s="67">
        <v>1.9000000000000001</v>
      </c>
      <c r="N23" s="67">
        <v>0</v>
      </c>
      <c r="O23" s="67">
        <v>2.5</v>
      </c>
      <c r="P23" s="67">
        <v>1</v>
      </c>
      <c r="Q23" s="103">
        <v>724</v>
      </c>
      <c r="V23" s="163"/>
    </row>
    <row r="24" spans="1:22" s="64" customFormat="1" ht="78" customHeight="1" thickBot="1">
      <c r="A24" s="104">
        <v>45254</v>
      </c>
      <c r="B24" s="68" t="s">
        <v>5</v>
      </c>
      <c r="C24" s="172" t="s">
        <v>101</v>
      </c>
      <c r="D24" s="175" t="s">
        <v>495</v>
      </c>
      <c r="E24" s="230" t="s">
        <v>456</v>
      </c>
      <c r="F24" s="172" t="s">
        <v>391</v>
      </c>
      <c r="G24" s="234" t="s">
        <v>457</v>
      </c>
      <c r="H24" s="106" t="s">
        <v>419</v>
      </c>
      <c r="I24" s="106"/>
      <c r="J24" s="106"/>
      <c r="K24" s="107">
        <v>4.05</v>
      </c>
      <c r="L24" s="107">
        <v>2.4700000000000002</v>
      </c>
      <c r="M24" s="107">
        <v>1.65</v>
      </c>
      <c r="N24" s="107">
        <v>0</v>
      </c>
      <c r="O24" s="107">
        <v>2.5</v>
      </c>
      <c r="P24" s="107">
        <v>1</v>
      </c>
      <c r="Q24" s="108">
        <v>682.5</v>
      </c>
    </row>
    <row r="25" spans="1:22" s="64" customFormat="1" ht="78" customHeight="1">
      <c r="A25" s="120">
        <v>45257</v>
      </c>
      <c r="B25" s="113" t="s">
        <v>6</v>
      </c>
      <c r="C25" s="164" t="s">
        <v>112</v>
      </c>
      <c r="D25" s="238" t="s">
        <v>458</v>
      </c>
      <c r="E25" s="224" t="s">
        <v>459</v>
      </c>
      <c r="F25" s="176" t="s">
        <v>89</v>
      </c>
      <c r="G25" s="224" t="s">
        <v>444</v>
      </c>
      <c r="H25" s="155" t="s">
        <v>419</v>
      </c>
      <c r="I25" s="121"/>
      <c r="J25" s="121"/>
      <c r="K25" s="122">
        <v>4.5699999999999994</v>
      </c>
      <c r="L25" s="122">
        <v>2.6</v>
      </c>
      <c r="M25" s="122">
        <v>1.4400000000000002</v>
      </c>
      <c r="N25" s="122">
        <v>0</v>
      </c>
      <c r="O25" s="122">
        <v>2.5</v>
      </c>
      <c r="P25" s="122">
        <v>1</v>
      </c>
      <c r="Q25" s="123">
        <v>723.4</v>
      </c>
    </row>
    <row r="26" spans="1:22" s="64" customFormat="1" ht="78" customHeight="1">
      <c r="A26" s="93">
        <v>45258</v>
      </c>
      <c r="B26" s="65" t="s">
        <v>7</v>
      </c>
      <c r="C26" s="168" t="s">
        <v>105</v>
      </c>
      <c r="D26" s="164" t="s">
        <v>111</v>
      </c>
      <c r="E26" s="232" t="s">
        <v>460</v>
      </c>
      <c r="F26" s="173" t="s">
        <v>93</v>
      </c>
      <c r="G26" s="228" t="s">
        <v>461</v>
      </c>
      <c r="H26" s="186" t="s">
        <v>419</v>
      </c>
      <c r="I26" s="66"/>
      <c r="J26" s="66"/>
      <c r="K26" s="67">
        <v>4.33</v>
      </c>
      <c r="L26" s="67">
        <v>2.44</v>
      </c>
      <c r="M26" s="67">
        <v>1.4800000000000002</v>
      </c>
      <c r="N26" s="67">
        <v>0</v>
      </c>
      <c r="O26" s="67">
        <v>2.5</v>
      </c>
      <c r="P26" s="67">
        <v>1</v>
      </c>
      <c r="Q26" s="103">
        <v>695.6</v>
      </c>
    </row>
    <row r="27" spans="1:22" s="64" customFormat="1" ht="78" customHeight="1">
      <c r="A27" s="120">
        <v>45259</v>
      </c>
      <c r="B27" s="113" t="s">
        <v>39</v>
      </c>
      <c r="C27" s="167" t="s">
        <v>119</v>
      </c>
      <c r="D27" s="224" t="s">
        <v>462</v>
      </c>
      <c r="E27" s="229" t="s">
        <v>463</v>
      </c>
      <c r="F27" s="173" t="s">
        <v>391</v>
      </c>
      <c r="G27" s="228" t="s">
        <v>464</v>
      </c>
      <c r="H27" s="140"/>
      <c r="I27" s="121"/>
      <c r="J27" s="121" t="s">
        <v>48</v>
      </c>
      <c r="K27" s="122">
        <v>4.1100000000000003</v>
      </c>
      <c r="L27" s="122">
        <v>3.38</v>
      </c>
      <c r="M27" s="122">
        <v>1.17</v>
      </c>
      <c r="N27" s="122">
        <v>0</v>
      </c>
      <c r="O27" s="122">
        <v>2.5</v>
      </c>
      <c r="P27" s="122">
        <v>0</v>
      </c>
      <c r="Q27" s="123">
        <v>682.95</v>
      </c>
    </row>
    <row r="28" spans="1:22" s="64" customFormat="1" ht="78" customHeight="1" thickBot="1">
      <c r="A28" s="104">
        <v>45260</v>
      </c>
      <c r="B28" s="68" t="s">
        <v>40</v>
      </c>
      <c r="C28" s="195" t="s">
        <v>116</v>
      </c>
      <c r="D28" s="230" t="s">
        <v>465</v>
      </c>
      <c r="E28" s="175" t="s">
        <v>117</v>
      </c>
      <c r="F28" s="172" t="s">
        <v>125</v>
      </c>
      <c r="G28" s="234" t="s">
        <v>466</v>
      </c>
      <c r="H28" s="196"/>
      <c r="I28" s="106" t="s">
        <v>417</v>
      </c>
      <c r="J28" s="106"/>
      <c r="K28" s="107">
        <v>4</v>
      </c>
      <c r="L28" s="107">
        <v>2.6700000000000004</v>
      </c>
      <c r="M28" s="107">
        <v>2.2199999999999998</v>
      </c>
      <c r="N28" s="107">
        <v>0.8</v>
      </c>
      <c r="O28" s="107">
        <v>2.6</v>
      </c>
      <c r="P28" s="107">
        <v>0</v>
      </c>
      <c r="Q28" s="108">
        <v>772.75</v>
      </c>
    </row>
    <row r="29" spans="1:22" s="64" customFormat="1" ht="59.25" hidden="1" customHeight="1" thickBot="1">
      <c r="A29" s="187">
        <v>45261</v>
      </c>
      <c r="B29" s="188" t="s">
        <v>41</v>
      </c>
      <c r="C29" s="189"/>
      <c r="D29" s="190"/>
      <c r="E29" s="190"/>
      <c r="F29" s="190"/>
      <c r="G29" s="191"/>
      <c r="H29" s="192"/>
      <c r="I29" s="192"/>
      <c r="J29" s="192"/>
      <c r="K29" s="193" t="e">
        <v>#REF!</v>
      </c>
      <c r="L29" s="193" t="e">
        <v>#REF!</v>
      </c>
      <c r="M29" s="193" t="e">
        <v>#REF!</v>
      </c>
      <c r="N29" s="193">
        <v>0</v>
      </c>
      <c r="O29" s="193" t="e">
        <v>#REF!</v>
      </c>
      <c r="P29" s="193">
        <v>0</v>
      </c>
      <c r="Q29" s="194" t="e">
        <v>#REF!</v>
      </c>
    </row>
    <row r="30" spans="1:22" ht="25.5" customHeight="1" thickBot="1">
      <c r="A30" s="70"/>
      <c r="B30" s="70"/>
      <c r="C30" s="251" t="s">
        <v>24</v>
      </c>
      <c r="D30" s="87" t="s">
        <v>25</v>
      </c>
      <c r="E30" s="245" t="s">
        <v>26</v>
      </c>
      <c r="F30" s="245" t="s">
        <v>27</v>
      </c>
      <c r="G30" s="245" t="s">
        <v>28</v>
      </c>
      <c r="H30" s="245" t="s">
        <v>29</v>
      </c>
      <c r="I30" s="246" t="s">
        <v>30</v>
      </c>
      <c r="J30" s="246"/>
      <c r="K30" s="246"/>
      <c r="L30" s="246"/>
      <c r="M30" s="243" t="s">
        <v>31</v>
      </c>
      <c r="N30" s="243" t="s">
        <v>32</v>
      </c>
      <c r="O30" s="71"/>
      <c r="P30" s="71"/>
    </row>
    <row r="31" spans="1:22" ht="19.5" customHeight="1" thickBot="1">
      <c r="A31" s="70"/>
      <c r="B31" s="70"/>
      <c r="C31" s="246"/>
      <c r="D31" s="227" t="s">
        <v>36</v>
      </c>
      <c r="E31" s="246"/>
      <c r="F31" s="246"/>
      <c r="G31" s="246"/>
      <c r="H31" s="246"/>
      <c r="I31" s="89" t="s">
        <v>33</v>
      </c>
      <c r="J31" s="247" t="s">
        <v>34</v>
      </c>
      <c r="K31" s="248"/>
      <c r="L31" s="91" t="s">
        <v>35</v>
      </c>
      <c r="M31" s="244"/>
      <c r="N31" s="244"/>
      <c r="O31" s="71"/>
      <c r="P31" s="71"/>
    </row>
    <row r="32" spans="1:22" ht="19.5" customHeight="1" thickBot="1">
      <c r="A32" s="70"/>
      <c r="B32" s="70"/>
      <c r="C32" s="98">
        <v>1</v>
      </c>
      <c r="D32" s="99">
        <v>4</v>
      </c>
      <c r="E32" s="99">
        <v>7</v>
      </c>
      <c r="F32" s="99">
        <v>10</v>
      </c>
      <c r="G32" s="99">
        <v>22</v>
      </c>
      <c r="H32" s="100">
        <v>1</v>
      </c>
      <c r="I32" s="98">
        <v>6</v>
      </c>
      <c r="J32" s="249">
        <v>0</v>
      </c>
      <c r="K32" s="250"/>
      <c r="L32" s="99">
        <v>0</v>
      </c>
      <c r="M32" s="99">
        <v>4</v>
      </c>
      <c r="N32" s="101">
        <v>4</v>
      </c>
      <c r="O32" s="71"/>
      <c r="P32" s="71"/>
    </row>
    <row r="33" spans="1:17" ht="37.5" customHeight="1">
      <c r="A33" s="242" t="s">
        <v>477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</row>
    <row r="34" spans="1:17" ht="19.5" customHeight="1">
      <c r="A34" s="240" t="s">
        <v>476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</row>
    <row r="35" spans="1:17" ht="17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</row>
    <row r="36" spans="1:17"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s="76" customFormat="1"/>
    <row r="38" spans="1:17" s="76" customFormat="1">
      <c r="C38" s="72"/>
    </row>
    <row r="39" spans="1:17" s="76" customFormat="1">
      <c r="C39" s="72"/>
      <c r="E39" s="75"/>
      <c r="F39" s="73"/>
      <c r="G39" s="73"/>
      <c r="H39" s="73"/>
      <c r="I39" s="79"/>
      <c r="J39" s="79"/>
    </row>
    <row r="40" spans="1:17" s="76" customFormat="1">
      <c r="C40" s="72"/>
      <c r="D40" s="72"/>
      <c r="E40" s="75"/>
      <c r="F40" s="73"/>
      <c r="G40" s="73"/>
      <c r="H40" s="73"/>
      <c r="I40" s="79"/>
      <c r="J40" s="79"/>
    </row>
    <row r="41" spans="1:17" s="76" customFormat="1">
      <c r="C41" s="72"/>
      <c r="D41" s="72"/>
      <c r="E41" s="72"/>
      <c r="F41" s="72"/>
      <c r="G41" s="72"/>
      <c r="H41" s="72"/>
      <c r="I41" s="72"/>
      <c r="J41" s="72"/>
      <c r="K41" s="75"/>
      <c r="L41" s="73"/>
      <c r="M41" s="73"/>
      <c r="N41" s="73"/>
      <c r="O41" s="79"/>
    </row>
    <row r="42" spans="1:17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79"/>
    </row>
    <row r="43" spans="1:17" s="76" customFormat="1">
      <c r="F43" s="80"/>
      <c r="K43" s="72"/>
      <c r="L43" s="72"/>
      <c r="M43" s="72"/>
      <c r="N43" s="72"/>
      <c r="O43" s="72"/>
      <c r="P43" s="72"/>
      <c r="Q43" s="72"/>
    </row>
    <row r="44" spans="1:17" s="76" customFormat="1">
      <c r="F44" s="55"/>
      <c r="K44" s="72"/>
      <c r="L44" s="72"/>
      <c r="M44" s="72"/>
      <c r="N44" s="72"/>
      <c r="O44" s="72"/>
      <c r="P44" s="72"/>
      <c r="Q44" s="72"/>
    </row>
    <row r="53" spans="3:17" ht="21.5">
      <c r="C53" s="81"/>
      <c r="D53" s="81"/>
      <c r="E53" s="81"/>
      <c r="F53" s="82"/>
      <c r="G53" s="83"/>
      <c r="H53" s="84"/>
      <c r="I53" s="84"/>
      <c r="J53" s="84"/>
      <c r="K53" s="85"/>
      <c r="L53" s="85"/>
      <c r="M53" s="85"/>
      <c r="N53" s="85"/>
      <c r="O53" s="85"/>
      <c r="P53" s="85"/>
      <c r="Q53" s="85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J31:K31"/>
    <mergeCell ref="J32:K32"/>
    <mergeCell ref="A33:Q33"/>
    <mergeCell ref="A34:Q35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</mergeCells>
  <phoneticPr fontId="2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3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3"/>
  <sheetViews>
    <sheetView view="pageBreakPreview" zoomScale="60" zoomScaleNormal="70" workbookViewId="0">
      <selection activeCell="E8" sqref="E8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5" width="39.7265625" style="76" customWidth="1"/>
    <col min="6" max="6" width="26" style="76" customWidth="1"/>
    <col min="7" max="7" width="34.7265625" style="76" customWidth="1"/>
    <col min="8" max="10" width="7.6328125" style="76" customWidth="1"/>
    <col min="11" max="17" width="5" style="72" customWidth="1"/>
    <col min="18" max="16384" width="9" style="74"/>
  </cols>
  <sheetData>
    <row r="1" spans="1:29" s="51" customFormat="1">
      <c r="A1" s="260" t="s">
        <v>501</v>
      </c>
      <c r="B1" s="261"/>
      <c r="C1" s="261"/>
      <c r="D1" s="261"/>
      <c r="E1" s="261"/>
      <c r="F1" s="261"/>
      <c r="G1" s="261"/>
      <c r="H1" s="261"/>
      <c r="I1" s="49"/>
      <c r="J1" s="49"/>
      <c r="K1" s="50"/>
      <c r="L1" s="50"/>
      <c r="M1" s="50"/>
      <c r="N1" s="50"/>
      <c r="O1" s="50"/>
      <c r="P1" s="50"/>
      <c r="Q1" s="50"/>
    </row>
    <row r="2" spans="1:29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29" s="60" customFormat="1" ht="18.75" customHeight="1">
      <c r="A3" s="262" t="s">
        <v>9</v>
      </c>
      <c r="B3" s="264" t="s">
        <v>10</v>
      </c>
      <c r="C3" s="266" t="s">
        <v>11</v>
      </c>
      <c r="D3" s="266" t="s">
        <v>12</v>
      </c>
      <c r="E3" s="266" t="s">
        <v>13</v>
      </c>
      <c r="F3" s="266" t="s">
        <v>14</v>
      </c>
      <c r="G3" s="254" t="s">
        <v>15</v>
      </c>
      <c r="H3" s="254" t="s">
        <v>16</v>
      </c>
      <c r="I3" s="254" t="s">
        <v>17</v>
      </c>
      <c r="J3" s="258" t="s">
        <v>48</v>
      </c>
      <c r="K3" s="256" t="s">
        <v>45</v>
      </c>
      <c r="L3" s="252" t="s">
        <v>46</v>
      </c>
      <c r="M3" s="252" t="s">
        <v>18</v>
      </c>
      <c r="N3" s="252" t="s">
        <v>19</v>
      </c>
      <c r="O3" s="252" t="s">
        <v>20</v>
      </c>
      <c r="P3" s="252" t="s">
        <v>21</v>
      </c>
      <c r="Q3" s="225" t="s">
        <v>22</v>
      </c>
    </row>
    <row r="4" spans="1:29" s="60" customFormat="1" ht="95.25" customHeight="1" thickBot="1">
      <c r="A4" s="263"/>
      <c r="B4" s="265"/>
      <c r="C4" s="255"/>
      <c r="D4" s="255"/>
      <c r="E4" s="255"/>
      <c r="F4" s="255"/>
      <c r="G4" s="255"/>
      <c r="H4" s="255"/>
      <c r="I4" s="255"/>
      <c r="J4" s="259"/>
      <c r="K4" s="257"/>
      <c r="L4" s="253"/>
      <c r="M4" s="253"/>
      <c r="N4" s="253"/>
      <c r="O4" s="253"/>
      <c r="P4" s="253"/>
      <c r="Q4" s="226" t="s">
        <v>23</v>
      </c>
      <c r="T4" s="216"/>
      <c r="U4" s="216"/>
      <c r="V4" s="216"/>
      <c r="W4" s="216"/>
      <c r="X4" s="216"/>
      <c r="Y4" s="216"/>
      <c r="Z4" s="216"/>
      <c r="AA4" s="216"/>
      <c r="AB4" s="216"/>
      <c r="AC4" s="216"/>
    </row>
    <row r="5" spans="1:29" s="64" customFormat="1" ht="57.75" hidden="1" customHeight="1">
      <c r="A5" s="94">
        <v>45229</v>
      </c>
      <c r="B5" s="61" t="s">
        <v>37</v>
      </c>
      <c r="C5" s="164"/>
      <c r="D5" s="165"/>
      <c r="E5" s="164"/>
      <c r="F5" s="166"/>
      <c r="G5" s="167"/>
      <c r="H5" s="62"/>
      <c r="I5" s="62"/>
      <c r="J5" s="62"/>
      <c r="K5" s="63" t="e">
        <v>#REF!</v>
      </c>
      <c r="L5" s="63" t="e">
        <v>#REF!</v>
      </c>
      <c r="M5" s="63" t="e">
        <v>#REF!</v>
      </c>
      <c r="N5" s="63">
        <v>0</v>
      </c>
      <c r="O5" s="63" t="e">
        <v>#REF!</v>
      </c>
      <c r="P5" s="63">
        <v>0</v>
      </c>
      <c r="Q5" s="102" t="e">
        <v>#REF!</v>
      </c>
    </row>
    <row r="6" spans="1:29" s="64" customFormat="1" ht="59.25" hidden="1" customHeight="1">
      <c r="A6" s="93">
        <v>45230</v>
      </c>
      <c r="B6" s="65" t="s">
        <v>38</v>
      </c>
      <c r="C6" s="168"/>
      <c r="D6" s="164"/>
      <c r="E6" s="169"/>
      <c r="F6" s="170"/>
      <c r="G6" s="167"/>
      <c r="H6" s="66"/>
      <c r="I6" s="66"/>
      <c r="J6" s="66"/>
      <c r="K6" s="67" t="e">
        <v>#REF!</v>
      </c>
      <c r="L6" s="67" t="e">
        <v>#REF!</v>
      </c>
      <c r="M6" s="67" t="e">
        <v>#REF!</v>
      </c>
      <c r="N6" s="67">
        <v>0</v>
      </c>
      <c r="O6" s="67" t="e">
        <v>#REF!</v>
      </c>
      <c r="P6" s="67">
        <v>0</v>
      </c>
      <c r="Q6" s="103" t="e">
        <v>#REF!</v>
      </c>
    </row>
    <row r="7" spans="1:29" s="64" customFormat="1" ht="78" customHeight="1">
      <c r="A7" s="93">
        <v>45231</v>
      </c>
      <c r="B7" s="65" t="s">
        <v>39</v>
      </c>
      <c r="C7" s="168" t="s">
        <v>420</v>
      </c>
      <c r="D7" s="224" t="s">
        <v>479</v>
      </c>
      <c r="E7" s="228" t="s">
        <v>428</v>
      </c>
      <c r="F7" s="170" t="s">
        <v>94</v>
      </c>
      <c r="G7" s="224" t="s">
        <v>422</v>
      </c>
      <c r="H7" s="66" t="s">
        <v>419</v>
      </c>
      <c r="I7" s="66"/>
      <c r="J7" s="66"/>
      <c r="K7" s="67">
        <v>4</v>
      </c>
      <c r="L7" s="67">
        <v>2.38</v>
      </c>
      <c r="M7" s="67">
        <v>1.9100000000000001</v>
      </c>
      <c r="N7" s="67">
        <v>0</v>
      </c>
      <c r="O7" s="67">
        <v>2.5</v>
      </c>
      <c r="P7" s="67">
        <v>1</v>
      </c>
      <c r="Q7" s="103">
        <v>678.75</v>
      </c>
    </row>
    <row r="8" spans="1:29" s="64" customFormat="1" ht="78" customHeight="1">
      <c r="A8" s="93">
        <v>45232</v>
      </c>
      <c r="B8" s="65" t="s">
        <v>4</v>
      </c>
      <c r="C8" s="168" t="s">
        <v>112</v>
      </c>
      <c r="D8" s="164" t="s">
        <v>486</v>
      </c>
      <c r="E8" s="224" t="s">
        <v>423</v>
      </c>
      <c r="F8" s="164" t="s">
        <v>126</v>
      </c>
      <c r="G8" s="229" t="s">
        <v>480</v>
      </c>
      <c r="H8" s="66"/>
      <c r="I8" s="66" t="s">
        <v>417</v>
      </c>
      <c r="J8" s="66"/>
      <c r="K8" s="67">
        <v>4.5199999999999996</v>
      </c>
      <c r="L8" s="67">
        <v>2.1</v>
      </c>
      <c r="M8" s="67">
        <v>1.44</v>
      </c>
      <c r="N8" s="67">
        <v>0.8</v>
      </c>
      <c r="O8" s="67">
        <v>2.8</v>
      </c>
      <c r="P8" s="67">
        <v>0</v>
      </c>
      <c r="Q8" s="103">
        <v>755.9</v>
      </c>
    </row>
    <row r="9" spans="1:29" s="69" customFormat="1" ht="78" customHeight="1" thickBot="1">
      <c r="A9" s="104">
        <v>45233</v>
      </c>
      <c r="B9" s="68" t="s">
        <v>5</v>
      </c>
      <c r="C9" s="171" t="s">
        <v>113</v>
      </c>
      <c r="D9" s="230" t="s">
        <v>497</v>
      </c>
      <c r="E9" s="175" t="s">
        <v>487</v>
      </c>
      <c r="F9" s="172" t="s">
        <v>95</v>
      </c>
      <c r="G9" s="231" t="s">
        <v>424</v>
      </c>
      <c r="H9" s="105" t="s">
        <v>419</v>
      </c>
      <c r="I9" s="106"/>
      <c r="J9" s="106"/>
      <c r="K9" s="107">
        <v>4</v>
      </c>
      <c r="L9" s="107">
        <v>2.1</v>
      </c>
      <c r="M9" s="107">
        <v>1.95</v>
      </c>
      <c r="N9" s="107">
        <v>0</v>
      </c>
      <c r="O9" s="107">
        <v>2.5</v>
      </c>
      <c r="P9" s="107">
        <v>1</v>
      </c>
      <c r="Q9" s="108">
        <v>658.75</v>
      </c>
      <c r="AB9" s="217"/>
    </row>
    <row r="10" spans="1:29" s="64" customFormat="1" ht="78" customHeight="1">
      <c r="A10" s="120">
        <v>45236</v>
      </c>
      <c r="B10" s="113" t="s">
        <v>6</v>
      </c>
      <c r="C10" s="176" t="s">
        <v>91</v>
      </c>
      <c r="D10" s="164" t="s">
        <v>489</v>
      </c>
      <c r="E10" s="228" t="s">
        <v>425</v>
      </c>
      <c r="F10" s="173" t="s">
        <v>127</v>
      </c>
      <c r="G10" s="224" t="s">
        <v>426</v>
      </c>
      <c r="H10" s="121" t="s">
        <v>419</v>
      </c>
      <c r="I10" s="121"/>
      <c r="J10" s="121"/>
      <c r="K10" s="122">
        <v>4.58</v>
      </c>
      <c r="L10" s="122">
        <v>2.6300000000000003</v>
      </c>
      <c r="M10" s="122">
        <v>1.07</v>
      </c>
      <c r="N10" s="122">
        <v>0</v>
      </c>
      <c r="O10" s="122">
        <v>2.5</v>
      </c>
      <c r="P10" s="63">
        <v>1</v>
      </c>
      <c r="Q10" s="102">
        <v>717.1</v>
      </c>
    </row>
    <row r="11" spans="1:29" s="64" customFormat="1" ht="78" customHeight="1">
      <c r="A11" s="93">
        <v>45237</v>
      </c>
      <c r="B11" s="65" t="s">
        <v>7</v>
      </c>
      <c r="C11" s="173" t="s">
        <v>114</v>
      </c>
      <c r="D11" s="224" t="s">
        <v>427</v>
      </c>
      <c r="E11" s="224" t="s">
        <v>488</v>
      </c>
      <c r="F11" s="173" t="s">
        <v>128</v>
      </c>
      <c r="G11" s="224" t="s">
        <v>429</v>
      </c>
      <c r="H11" s="66" t="s">
        <v>419</v>
      </c>
      <c r="I11" s="66"/>
      <c r="J11" s="66"/>
      <c r="K11" s="67">
        <v>4.8000000000000007</v>
      </c>
      <c r="L11" s="67">
        <v>2.37</v>
      </c>
      <c r="M11" s="67">
        <v>1.9700000000000002</v>
      </c>
      <c r="N11" s="67">
        <v>0</v>
      </c>
      <c r="O11" s="67">
        <v>2.6</v>
      </c>
      <c r="P11" s="67">
        <v>1</v>
      </c>
      <c r="Q11" s="103">
        <v>740</v>
      </c>
      <c r="AA11" s="198"/>
    </row>
    <row r="12" spans="1:29" s="64" customFormat="1" ht="78" customHeight="1">
      <c r="A12" s="93">
        <v>45238</v>
      </c>
      <c r="B12" s="65" t="s">
        <v>3</v>
      </c>
      <c r="C12" s="164" t="s">
        <v>100</v>
      </c>
      <c r="D12" s="229" t="s">
        <v>430</v>
      </c>
      <c r="E12" s="232" t="s">
        <v>481</v>
      </c>
      <c r="F12" s="173" t="s">
        <v>381</v>
      </c>
      <c r="G12" s="224" t="s">
        <v>431</v>
      </c>
      <c r="H12" s="66" t="s">
        <v>419</v>
      </c>
      <c r="I12" s="66"/>
      <c r="J12" s="66"/>
      <c r="K12" s="67">
        <v>4.54</v>
      </c>
      <c r="L12" s="67">
        <v>2.88</v>
      </c>
      <c r="M12" s="67">
        <v>1.5</v>
      </c>
      <c r="N12" s="67">
        <v>0</v>
      </c>
      <c r="O12" s="67">
        <v>2.5</v>
      </c>
      <c r="P12" s="67">
        <v>1</v>
      </c>
      <c r="Q12" s="103">
        <v>743.8</v>
      </c>
      <c r="S12" s="197"/>
      <c r="T12" s="198"/>
    </row>
    <row r="13" spans="1:29" s="64" customFormat="1" ht="78" customHeight="1">
      <c r="A13" s="93">
        <v>45239</v>
      </c>
      <c r="B13" s="65" t="s">
        <v>4</v>
      </c>
      <c r="C13" s="167" t="s">
        <v>106</v>
      </c>
      <c r="D13" s="224" t="s">
        <v>490</v>
      </c>
      <c r="E13" s="233" t="s">
        <v>432</v>
      </c>
      <c r="F13" s="176" t="s">
        <v>129</v>
      </c>
      <c r="G13" s="229" t="s">
        <v>433</v>
      </c>
      <c r="H13" s="66"/>
      <c r="I13" s="66"/>
      <c r="J13" s="66" t="s">
        <v>48</v>
      </c>
      <c r="K13" s="67">
        <v>4.21</v>
      </c>
      <c r="L13" s="67">
        <v>2.2400000000000002</v>
      </c>
      <c r="M13" s="67">
        <v>1.77</v>
      </c>
      <c r="N13" s="67">
        <v>0</v>
      </c>
      <c r="O13" s="67">
        <v>2.8</v>
      </c>
      <c r="P13" s="67">
        <v>0</v>
      </c>
      <c r="Q13" s="103">
        <v>632.95000000000005</v>
      </c>
    </row>
    <row r="14" spans="1:29" s="64" customFormat="1" ht="78" customHeight="1" thickBot="1">
      <c r="A14" s="104">
        <v>45240</v>
      </c>
      <c r="B14" s="68" t="s">
        <v>5</v>
      </c>
      <c r="C14" s="174" t="s">
        <v>99</v>
      </c>
      <c r="D14" s="230" t="s">
        <v>491</v>
      </c>
      <c r="E14" s="234" t="s">
        <v>435</v>
      </c>
      <c r="F14" s="172" t="s">
        <v>94</v>
      </c>
      <c r="G14" s="231" t="s">
        <v>436</v>
      </c>
      <c r="H14" s="106"/>
      <c r="I14" s="106" t="s">
        <v>417</v>
      </c>
      <c r="J14" s="106"/>
      <c r="K14" s="67">
        <v>4</v>
      </c>
      <c r="L14" s="67">
        <v>2.62</v>
      </c>
      <c r="M14" s="67">
        <v>1.02</v>
      </c>
      <c r="N14" s="67">
        <v>0.8</v>
      </c>
      <c r="O14" s="67">
        <v>2.5</v>
      </c>
      <c r="P14" s="67">
        <v>0</v>
      </c>
      <c r="Q14" s="103">
        <v>734.5</v>
      </c>
      <c r="T14" s="197"/>
    </row>
    <row r="15" spans="1:29" s="64" customFormat="1" ht="78" customHeight="1">
      <c r="A15" s="120">
        <v>45243</v>
      </c>
      <c r="B15" s="113" t="s">
        <v>6</v>
      </c>
      <c r="C15" s="176" t="s">
        <v>112</v>
      </c>
      <c r="D15" s="224" t="s">
        <v>498</v>
      </c>
      <c r="E15" s="232" t="s">
        <v>437</v>
      </c>
      <c r="F15" s="176" t="s">
        <v>88</v>
      </c>
      <c r="G15" s="233" t="s">
        <v>438</v>
      </c>
      <c r="H15" s="121"/>
      <c r="I15" s="121" t="s">
        <v>417</v>
      </c>
      <c r="J15" s="121"/>
      <c r="K15" s="63">
        <v>4.54</v>
      </c>
      <c r="L15" s="63">
        <v>2.6700000000000004</v>
      </c>
      <c r="M15" s="63">
        <v>1.5699999999999998</v>
      </c>
      <c r="N15" s="63">
        <v>0.8</v>
      </c>
      <c r="O15" s="63">
        <v>2.8</v>
      </c>
      <c r="P15" s="63">
        <v>0</v>
      </c>
      <c r="Q15" s="102">
        <v>803.30000000000007</v>
      </c>
    </row>
    <row r="16" spans="1:29" s="64" customFormat="1" ht="78" customHeight="1">
      <c r="A16" s="93">
        <v>45244</v>
      </c>
      <c r="B16" s="65" t="s">
        <v>7</v>
      </c>
      <c r="C16" s="173" t="s">
        <v>98</v>
      </c>
      <c r="D16" s="224" t="s">
        <v>439</v>
      </c>
      <c r="E16" s="232" t="s">
        <v>440</v>
      </c>
      <c r="F16" s="173" t="s">
        <v>122</v>
      </c>
      <c r="G16" s="228" t="s">
        <v>441</v>
      </c>
      <c r="H16" s="66" t="s">
        <v>419</v>
      </c>
      <c r="I16" s="66"/>
      <c r="J16" s="66"/>
      <c r="K16" s="67">
        <v>4.2699999999999996</v>
      </c>
      <c r="L16" s="67">
        <v>2.2000000000000002</v>
      </c>
      <c r="M16" s="67">
        <v>1.9200000000000002</v>
      </c>
      <c r="N16" s="67">
        <v>0</v>
      </c>
      <c r="O16" s="67">
        <v>2.5</v>
      </c>
      <c r="P16" s="67">
        <v>1</v>
      </c>
      <c r="Q16" s="103">
        <v>684.4</v>
      </c>
      <c r="V16" s="198"/>
    </row>
    <row r="17" spans="1:22" s="64" customFormat="1" ht="78" customHeight="1">
      <c r="A17" s="93">
        <v>45245</v>
      </c>
      <c r="B17" s="65" t="s">
        <v>3</v>
      </c>
      <c r="C17" s="173" t="s">
        <v>119</v>
      </c>
      <c r="D17" s="224" t="s">
        <v>442</v>
      </c>
      <c r="E17" s="232" t="s">
        <v>482</v>
      </c>
      <c r="F17" s="173" t="s">
        <v>306</v>
      </c>
      <c r="G17" s="235" t="s">
        <v>499</v>
      </c>
      <c r="H17" s="66" t="s">
        <v>419</v>
      </c>
      <c r="I17" s="66"/>
      <c r="J17" s="66"/>
      <c r="K17" s="67">
        <v>4.28</v>
      </c>
      <c r="L17" s="67">
        <v>4.1899999999999995</v>
      </c>
      <c r="M17" s="67">
        <v>0.92</v>
      </c>
      <c r="N17" s="67">
        <v>0</v>
      </c>
      <c r="O17" s="67">
        <v>2.5</v>
      </c>
      <c r="P17" s="67">
        <v>1</v>
      </c>
      <c r="Q17" s="103">
        <v>809.34999999999991</v>
      </c>
      <c r="T17" s="82"/>
    </row>
    <row r="18" spans="1:22" s="64" customFormat="1" ht="78" customHeight="1">
      <c r="A18" s="93">
        <v>45246</v>
      </c>
      <c r="B18" s="65" t="s">
        <v>4</v>
      </c>
      <c r="C18" s="176" t="s">
        <v>115</v>
      </c>
      <c r="D18" s="224" t="s">
        <v>443</v>
      </c>
      <c r="E18" s="170" t="s">
        <v>492</v>
      </c>
      <c r="F18" s="173" t="s">
        <v>90</v>
      </c>
      <c r="G18" s="229" t="s">
        <v>444</v>
      </c>
      <c r="H18" s="66" t="s">
        <v>419</v>
      </c>
      <c r="I18" s="66"/>
      <c r="J18" s="66"/>
      <c r="K18" s="67">
        <v>5</v>
      </c>
      <c r="L18" s="67">
        <v>2.4</v>
      </c>
      <c r="M18" s="67">
        <v>1.9199999999999997</v>
      </c>
      <c r="N18" s="67">
        <v>0</v>
      </c>
      <c r="O18" s="67">
        <v>2.5</v>
      </c>
      <c r="P18" s="67">
        <v>1</v>
      </c>
      <c r="Q18" s="103">
        <v>750.5</v>
      </c>
      <c r="V18" s="197"/>
    </row>
    <row r="19" spans="1:22" s="64" customFormat="1" ht="78" customHeight="1" thickBot="1">
      <c r="A19" s="104">
        <v>45247</v>
      </c>
      <c r="B19" s="68" t="s">
        <v>41</v>
      </c>
      <c r="C19" s="172" t="s">
        <v>110</v>
      </c>
      <c r="D19" s="175" t="s">
        <v>493</v>
      </c>
      <c r="E19" s="230" t="s">
        <v>445</v>
      </c>
      <c r="F19" s="172" t="s">
        <v>171</v>
      </c>
      <c r="G19" s="230" t="s">
        <v>484</v>
      </c>
      <c r="H19" s="106"/>
      <c r="I19" s="106"/>
      <c r="J19" s="106" t="s">
        <v>48</v>
      </c>
      <c r="K19" s="107">
        <v>4</v>
      </c>
      <c r="L19" s="107">
        <v>3.6</v>
      </c>
      <c r="M19" s="107">
        <v>1.5</v>
      </c>
      <c r="N19" s="107">
        <v>0</v>
      </c>
      <c r="O19" s="107">
        <v>2.5</v>
      </c>
      <c r="P19" s="107">
        <v>0</v>
      </c>
      <c r="Q19" s="108">
        <v>700</v>
      </c>
    </row>
    <row r="20" spans="1:22" s="64" customFormat="1" ht="78" customHeight="1">
      <c r="A20" s="120">
        <v>45250</v>
      </c>
      <c r="B20" s="113" t="s">
        <v>6</v>
      </c>
      <c r="C20" s="176" t="s">
        <v>312</v>
      </c>
      <c r="D20" s="224" t="s">
        <v>446</v>
      </c>
      <c r="E20" s="236" t="s">
        <v>447</v>
      </c>
      <c r="F20" s="176" t="s">
        <v>123</v>
      </c>
      <c r="G20" s="228" t="s">
        <v>448</v>
      </c>
      <c r="H20" s="121" t="s">
        <v>419</v>
      </c>
      <c r="I20" s="121"/>
      <c r="J20" s="121"/>
      <c r="K20" s="122">
        <v>4.9300000000000006</v>
      </c>
      <c r="L20" s="122">
        <v>2.8600000000000003</v>
      </c>
      <c r="M20" s="122">
        <v>1.29</v>
      </c>
      <c r="N20" s="122">
        <v>0</v>
      </c>
      <c r="O20" s="122">
        <v>2.5</v>
      </c>
      <c r="P20" s="122">
        <v>1</v>
      </c>
      <c r="Q20" s="123">
        <v>764.35</v>
      </c>
      <c r="T20" s="198"/>
      <c r="U20" s="163"/>
    </row>
    <row r="21" spans="1:22" s="64" customFormat="1" ht="78" customHeight="1">
      <c r="A21" s="93">
        <v>45251</v>
      </c>
      <c r="B21" s="65" t="s">
        <v>7</v>
      </c>
      <c r="C21" s="167" t="s">
        <v>106</v>
      </c>
      <c r="D21" s="224" t="s">
        <v>449</v>
      </c>
      <c r="E21" s="229" t="s">
        <v>450</v>
      </c>
      <c r="F21" s="173" t="s">
        <v>92</v>
      </c>
      <c r="G21" s="229" t="s">
        <v>451</v>
      </c>
      <c r="H21" s="66"/>
      <c r="I21" s="66" t="s">
        <v>417</v>
      </c>
      <c r="J21" s="66"/>
      <c r="K21" s="67">
        <v>4.5999999999999996</v>
      </c>
      <c r="L21" s="67">
        <v>2.4500000000000002</v>
      </c>
      <c r="M21" s="67">
        <v>0.85</v>
      </c>
      <c r="N21" s="67">
        <v>0.8</v>
      </c>
      <c r="O21" s="67">
        <v>2.8</v>
      </c>
      <c r="P21" s="67">
        <v>0</v>
      </c>
      <c r="Q21" s="103">
        <v>773</v>
      </c>
      <c r="S21" s="197"/>
    </row>
    <row r="22" spans="1:22" s="64" customFormat="1" ht="78" customHeight="1">
      <c r="A22" s="93">
        <v>45252</v>
      </c>
      <c r="B22" s="65" t="s">
        <v>3</v>
      </c>
      <c r="C22" s="164" t="s">
        <v>121</v>
      </c>
      <c r="D22" s="237" t="s">
        <v>494</v>
      </c>
      <c r="E22" s="229" t="s">
        <v>452</v>
      </c>
      <c r="F22" s="173" t="s">
        <v>94</v>
      </c>
      <c r="G22" s="233" t="s">
        <v>453</v>
      </c>
      <c r="H22" s="66" t="s">
        <v>419</v>
      </c>
      <c r="I22" s="66"/>
      <c r="J22" s="66"/>
      <c r="K22" s="67">
        <v>4.3499999999999996</v>
      </c>
      <c r="L22" s="67">
        <v>4.0999999999999996</v>
      </c>
      <c r="M22" s="67">
        <v>1.22</v>
      </c>
      <c r="N22" s="67">
        <v>0</v>
      </c>
      <c r="O22" s="67">
        <v>2.5</v>
      </c>
      <c r="P22" s="67">
        <v>1</v>
      </c>
      <c r="Q22" s="103">
        <v>815</v>
      </c>
      <c r="T22" s="82"/>
    </row>
    <row r="23" spans="1:22" s="64" customFormat="1" ht="78" customHeight="1">
      <c r="A23" s="93">
        <v>45253</v>
      </c>
      <c r="B23" s="65" t="s">
        <v>4</v>
      </c>
      <c r="C23" s="164" t="s">
        <v>112</v>
      </c>
      <c r="D23" s="224" t="s">
        <v>454</v>
      </c>
      <c r="E23" s="233" t="s">
        <v>485</v>
      </c>
      <c r="F23" s="173" t="s">
        <v>124</v>
      </c>
      <c r="G23" s="228" t="s">
        <v>455</v>
      </c>
      <c r="H23" s="66" t="s">
        <v>419</v>
      </c>
      <c r="I23" s="66"/>
      <c r="J23" s="66"/>
      <c r="K23" s="67">
        <v>4.9500000000000011</v>
      </c>
      <c r="L23" s="67">
        <v>2.1</v>
      </c>
      <c r="M23" s="67">
        <v>1.9000000000000001</v>
      </c>
      <c r="N23" s="67">
        <v>0</v>
      </c>
      <c r="O23" s="67">
        <v>2.5</v>
      </c>
      <c r="P23" s="67">
        <v>1</v>
      </c>
      <c r="Q23" s="103">
        <v>724</v>
      </c>
      <c r="V23" s="163"/>
    </row>
    <row r="24" spans="1:22" s="64" customFormat="1" ht="78" customHeight="1" thickBot="1">
      <c r="A24" s="104">
        <v>45254</v>
      </c>
      <c r="B24" s="68" t="s">
        <v>5</v>
      </c>
      <c r="C24" s="172" t="s">
        <v>101</v>
      </c>
      <c r="D24" s="175" t="s">
        <v>495</v>
      </c>
      <c r="E24" s="230" t="s">
        <v>456</v>
      </c>
      <c r="F24" s="172" t="s">
        <v>391</v>
      </c>
      <c r="G24" s="234" t="s">
        <v>457</v>
      </c>
      <c r="H24" s="106" t="s">
        <v>419</v>
      </c>
      <c r="I24" s="106"/>
      <c r="J24" s="106"/>
      <c r="K24" s="107">
        <v>4.05</v>
      </c>
      <c r="L24" s="107">
        <v>2.4700000000000002</v>
      </c>
      <c r="M24" s="107">
        <v>1.65</v>
      </c>
      <c r="N24" s="107">
        <v>0</v>
      </c>
      <c r="O24" s="107">
        <v>2.5</v>
      </c>
      <c r="P24" s="107">
        <v>1</v>
      </c>
      <c r="Q24" s="108">
        <v>682.5</v>
      </c>
    </row>
    <row r="25" spans="1:22" s="64" customFormat="1" ht="78" customHeight="1">
      <c r="A25" s="120">
        <v>45257</v>
      </c>
      <c r="B25" s="113" t="s">
        <v>6</v>
      </c>
      <c r="C25" s="164" t="s">
        <v>112</v>
      </c>
      <c r="D25" s="238" t="s">
        <v>458</v>
      </c>
      <c r="E25" s="224" t="s">
        <v>459</v>
      </c>
      <c r="F25" s="176" t="s">
        <v>89</v>
      </c>
      <c r="G25" s="224" t="s">
        <v>444</v>
      </c>
      <c r="H25" s="155" t="s">
        <v>419</v>
      </c>
      <c r="I25" s="121"/>
      <c r="J25" s="121"/>
      <c r="K25" s="122">
        <v>4.5699999999999994</v>
      </c>
      <c r="L25" s="122">
        <v>2.6</v>
      </c>
      <c r="M25" s="122">
        <v>1.4400000000000002</v>
      </c>
      <c r="N25" s="122">
        <v>0</v>
      </c>
      <c r="O25" s="122">
        <v>2.5</v>
      </c>
      <c r="P25" s="122">
        <v>1</v>
      </c>
      <c r="Q25" s="123">
        <v>723.4</v>
      </c>
    </row>
    <row r="26" spans="1:22" s="64" customFormat="1" ht="78" customHeight="1">
      <c r="A26" s="93">
        <v>45258</v>
      </c>
      <c r="B26" s="65" t="s">
        <v>7</v>
      </c>
      <c r="C26" s="168" t="s">
        <v>105</v>
      </c>
      <c r="D26" s="164" t="s">
        <v>111</v>
      </c>
      <c r="E26" s="232" t="s">
        <v>460</v>
      </c>
      <c r="F26" s="173" t="s">
        <v>93</v>
      </c>
      <c r="G26" s="228" t="s">
        <v>461</v>
      </c>
      <c r="H26" s="186" t="s">
        <v>419</v>
      </c>
      <c r="I26" s="66"/>
      <c r="J26" s="66"/>
      <c r="K26" s="67">
        <v>4.33</v>
      </c>
      <c r="L26" s="67">
        <v>2.44</v>
      </c>
      <c r="M26" s="67">
        <v>1.4800000000000002</v>
      </c>
      <c r="N26" s="67">
        <v>0</v>
      </c>
      <c r="O26" s="67">
        <v>2.5</v>
      </c>
      <c r="P26" s="67">
        <v>1</v>
      </c>
      <c r="Q26" s="103">
        <v>695.6</v>
      </c>
    </row>
    <row r="27" spans="1:22" s="64" customFormat="1" ht="78" customHeight="1">
      <c r="A27" s="120">
        <v>45259</v>
      </c>
      <c r="B27" s="113" t="s">
        <v>39</v>
      </c>
      <c r="C27" s="167" t="s">
        <v>119</v>
      </c>
      <c r="D27" s="224" t="s">
        <v>462</v>
      </c>
      <c r="E27" s="229" t="s">
        <v>463</v>
      </c>
      <c r="F27" s="173" t="s">
        <v>391</v>
      </c>
      <c r="G27" s="228" t="s">
        <v>464</v>
      </c>
      <c r="H27" s="140"/>
      <c r="I27" s="121"/>
      <c r="J27" s="121" t="s">
        <v>48</v>
      </c>
      <c r="K27" s="122">
        <v>4.1100000000000003</v>
      </c>
      <c r="L27" s="122">
        <v>3.38</v>
      </c>
      <c r="M27" s="122">
        <v>1.17</v>
      </c>
      <c r="N27" s="122">
        <v>0</v>
      </c>
      <c r="O27" s="122">
        <v>2.5</v>
      </c>
      <c r="P27" s="122">
        <v>0</v>
      </c>
      <c r="Q27" s="123">
        <v>682.95</v>
      </c>
    </row>
    <row r="28" spans="1:22" s="64" customFormat="1" ht="78" customHeight="1" thickBot="1">
      <c r="A28" s="104">
        <v>45260</v>
      </c>
      <c r="B28" s="68" t="s">
        <v>40</v>
      </c>
      <c r="C28" s="195" t="s">
        <v>116</v>
      </c>
      <c r="D28" s="230" t="s">
        <v>465</v>
      </c>
      <c r="E28" s="175" t="s">
        <v>117</v>
      </c>
      <c r="F28" s="172" t="s">
        <v>125</v>
      </c>
      <c r="G28" s="234" t="s">
        <v>466</v>
      </c>
      <c r="H28" s="196"/>
      <c r="I28" s="106" t="s">
        <v>417</v>
      </c>
      <c r="J28" s="106"/>
      <c r="K28" s="107">
        <v>4</v>
      </c>
      <c r="L28" s="107">
        <v>2.6700000000000004</v>
      </c>
      <c r="M28" s="107">
        <v>2.2199999999999998</v>
      </c>
      <c r="N28" s="107">
        <v>0.8</v>
      </c>
      <c r="O28" s="107">
        <v>2.6</v>
      </c>
      <c r="P28" s="107">
        <v>0</v>
      </c>
      <c r="Q28" s="108">
        <v>772.75</v>
      </c>
    </row>
    <row r="29" spans="1:22" s="64" customFormat="1" ht="59.25" hidden="1" customHeight="1" thickBot="1">
      <c r="A29" s="187">
        <v>45261</v>
      </c>
      <c r="B29" s="188" t="s">
        <v>41</v>
      </c>
      <c r="C29" s="189"/>
      <c r="D29" s="190"/>
      <c r="E29" s="190"/>
      <c r="F29" s="190"/>
      <c r="G29" s="191"/>
      <c r="H29" s="192"/>
      <c r="I29" s="192"/>
      <c r="J29" s="192"/>
      <c r="K29" s="193" t="e">
        <v>#REF!</v>
      </c>
      <c r="L29" s="193" t="e">
        <v>#REF!</v>
      </c>
      <c r="M29" s="193" t="e">
        <v>#REF!</v>
      </c>
      <c r="N29" s="193">
        <v>0</v>
      </c>
      <c r="O29" s="193" t="e">
        <v>#REF!</v>
      </c>
      <c r="P29" s="193">
        <v>0</v>
      </c>
      <c r="Q29" s="194" t="e">
        <v>#REF!</v>
      </c>
    </row>
    <row r="30" spans="1:22" ht="25.5" customHeight="1" thickBot="1">
      <c r="A30" s="70"/>
      <c r="B30" s="70"/>
      <c r="C30" s="251" t="s">
        <v>24</v>
      </c>
      <c r="D30" s="87" t="s">
        <v>25</v>
      </c>
      <c r="E30" s="245" t="s">
        <v>26</v>
      </c>
      <c r="F30" s="245" t="s">
        <v>27</v>
      </c>
      <c r="G30" s="245" t="s">
        <v>28</v>
      </c>
      <c r="H30" s="245" t="s">
        <v>29</v>
      </c>
      <c r="I30" s="246" t="s">
        <v>30</v>
      </c>
      <c r="J30" s="246"/>
      <c r="K30" s="246"/>
      <c r="L30" s="246"/>
      <c r="M30" s="243" t="s">
        <v>31</v>
      </c>
      <c r="N30" s="243" t="s">
        <v>32</v>
      </c>
      <c r="O30" s="71"/>
      <c r="P30" s="71"/>
    </row>
    <row r="31" spans="1:22" ht="19.5" customHeight="1" thickBot="1">
      <c r="A31" s="70"/>
      <c r="B31" s="70"/>
      <c r="C31" s="246"/>
      <c r="D31" s="227" t="s">
        <v>36</v>
      </c>
      <c r="E31" s="246"/>
      <c r="F31" s="246"/>
      <c r="G31" s="246"/>
      <c r="H31" s="246"/>
      <c r="I31" s="89" t="s">
        <v>33</v>
      </c>
      <c r="J31" s="247" t="s">
        <v>34</v>
      </c>
      <c r="K31" s="248"/>
      <c r="L31" s="91" t="s">
        <v>35</v>
      </c>
      <c r="M31" s="244"/>
      <c r="N31" s="244"/>
      <c r="O31" s="71"/>
      <c r="P31" s="71"/>
    </row>
    <row r="32" spans="1:22" ht="19.5" customHeight="1" thickBot="1">
      <c r="A32" s="70"/>
      <c r="B32" s="70"/>
      <c r="C32" s="98">
        <v>1</v>
      </c>
      <c r="D32" s="99">
        <v>4</v>
      </c>
      <c r="E32" s="99">
        <v>7</v>
      </c>
      <c r="F32" s="99">
        <v>10</v>
      </c>
      <c r="G32" s="99">
        <v>22</v>
      </c>
      <c r="H32" s="100">
        <v>1</v>
      </c>
      <c r="I32" s="98">
        <v>6</v>
      </c>
      <c r="J32" s="249">
        <v>0</v>
      </c>
      <c r="K32" s="250"/>
      <c r="L32" s="99">
        <v>0</v>
      </c>
      <c r="M32" s="99">
        <v>4</v>
      </c>
      <c r="N32" s="101">
        <v>4</v>
      </c>
      <c r="O32" s="71"/>
      <c r="P32" s="71"/>
    </row>
    <row r="33" spans="1:17" ht="37.5" customHeight="1">
      <c r="A33" s="242" t="s">
        <v>477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</row>
    <row r="34" spans="1:17" ht="19.5" customHeight="1">
      <c r="A34" s="240" t="s">
        <v>476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</row>
    <row r="35" spans="1:17" ht="17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</row>
    <row r="36" spans="1:17"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s="76" customFormat="1"/>
    <row r="38" spans="1:17" s="76" customFormat="1">
      <c r="C38" s="72"/>
    </row>
    <row r="39" spans="1:17" s="76" customFormat="1">
      <c r="C39" s="72"/>
      <c r="E39" s="75"/>
      <c r="F39" s="73"/>
      <c r="G39" s="73"/>
      <c r="H39" s="73"/>
      <c r="I39" s="79"/>
      <c r="J39" s="79"/>
    </row>
    <row r="40" spans="1:17" s="76" customFormat="1">
      <c r="C40" s="72"/>
      <c r="D40" s="72"/>
      <c r="E40" s="75"/>
      <c r="F40" s="73"/>
      <c r="G40" s="73"/>
      <c r="H40" s="73"/>
      <c r="I40" s="79"/>
      <c r="J40" s="79"/>
    </row>
    <row r="41" spans="1:17" s="76" customFormat="1">
      <c r="C41" s="72"/>
      <c r="D41" s="72"/>
      <c r="E41" s="72"/>
      <c r="F41" s="72"/>
      <c r="G41" s="72"/>
      <c r="H41" s="72"/>
      <c r="I41" s="72"/>
      <c r="J41" s="72"/>
      <c r="K41" s="75"/>
      <c r="L41" s="73"/>
      <c r="M41" s="73"/>
      <c r="N41" s="73"/>
      <c r="O41" s="79"/>
    </row>
    <row r="42" spans="1:17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79"/>
    </row>
    <row r="43" spans="1:17" s="76" customFormat="1">
      <c r="F43" s="80"/>
      <c r="K43" s="72"/>
      <c r="L43" s="72"/>
      <c r="M43" s="72"/>
      <c r="N43" s="72"/>
      <c r="O43" s="72"/>
      <c r="P43" s="72"/>
      <c r="Q43" s="72"/>
    </row>
    <row r="44" spans="1:17" s="76" customFormat="1">
      <c r="F44" s="55"/>
      <c r="K44" s="72"/>
      <c r="L44" s="72"/>
      <c r="M44" s="72"/>
      <c r="N44" s="72"/>
      <c r="O44" s="72"/>
      <c r="P44" s="72"/>
      <c r="Q44" s="72"/>
    </row>
    <row r="53" spans="3:17" ht="21.5">
      <c r="C53" s="81"/>
      <c r="D53" s="81"/>
      <c r="E53" s="81"/>
      <c r="F53" s="82"/>
      <c r="G53" s="83"/>
      <c r="H53" s="84"/>
      <c r="I53" s="84"/>
      <c r="J53" s="84"/>
      <c r="K53" s="85"/>
      <c r="L53" s="85"/>
      <c r="M53" s="85"/>
      <c r="N53" s="85"/>
      <c r="O53" s="85"/>
      <c r="P53" s="85"/>
      <c r="Q53" s="85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J31:K31"/>
    <mergeCell ref="J32:K32"/>
    <mergeCell ref="A33:Q33"/>
    <mergeCell ref="A34:Q35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3"/>
  <sheetViews>
    <sheetView view="pageBreakPreview" zoomScale="60" zoomScaleNormal="70" workbookViewId="0">
      <selection activeCell="C7" sqref="C7:G19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5" width="39.7265625" style="76" customWidth="1"/>
    <col min="6" max="6" width="26" style="76" customWidth="1"/>
    <col min="7" max="7" width="34.7265625" style="76" customWidth="1"/>
    <col min="8" max="10" width="7.6328125" style="76" customWidth="1"/>
    <col min="11" max="17" width="5" style="72" customWidth="1"/>
    <col min="18" max="16384" width="9" style="74"/>
  </cols>
  <sheetData>
    <row r="1" spans="1:29" s="51" customFormat="1">
      <c r="A1" s="260" t="s">
        <v>472</v>
      </c>
      <c r="B1" s="260"/>
      <c r="C1" s="260"/>
      <c r="D1" s="260"/>
      <c r="E1" s="260"/>
      <c r="F1" s="260"/>
      <c r="G1" s="260"/>
      <c r="H1" s="260"/>
      <c r="I1" s="49"/>
      <c r="J1" s="49"/>
      <c r="K1" s="50"/>
      <c r="L1" s="50"/>
      <c r="M1" s="50"/>
      <c r="N1" s="50"/>
      <c r="O1" s="50"/>
      <c r="P1" s="50"/>
      <c r="Q1" s="50"/>
    </row>
    <row r="2" spans="1:29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29" s="60" customFormat="1" ht="18.75" customHeight="1">
      <c r="A3" s="279" t="s">
        <v>9</v>
      </c>
      <c r="B3" s="281" t="s">
        <v>10</v>
      </c>
      <c r="C3" s="283" t="s">
        <v>11</v>
      </c>
      <c r="D3" s="283" t="s">
        <v>12</v>
      </c>
      <c r="E3" s="283" t="s">
        <v>13</v>
      </c>
      <c r="F3" s="283" t="s">
        <v>14</v>
      </c>
      <c r="G3" s="258" t="s">
        <v>15</v>
      </c>
      <c r="H3" s="258" t="s">
        <v>16</v>
      </c>
      <c r="I3" s="258" t="s">
        <v>17</v>
      </c>
      <c r="J3" s="258" t="s">
        <v>48</v>
      </c>
      <c r="K3" s="277" t="s">
        <v>45</v>
      </c>
      <c r="L3" s="267" t="s">
        <v>46</v>
      </c>
      <c r="M3" s="267" t="s">
        <v>18</v>
      </c>
      <c r="N3" s="267" t="s">
        <v>19</v>
      </c>
      <c r="O3" s="267" t="s">
        <v>20</v>
      </c>
      <c r="P3" s="267" t="s">
        <v>21</v>
      </c>
      <c r="Q3" s="225" t="s">
        <v>22</v>
      </c>
    </row>
    <row r="4" spans="1:29" s="60" customFormat="1" ht="95.25" customHeight="1" thickBot="1">
      <c r="A4" s="280"/>
      <c r="B4" s="282"/>
      <c r="C4" s="284"/>
      <c r="D4" s="284"/>
      <c r="E4" s="284"/>
      <c r="F4" s="284"/>
      <c r="G4" s="259"/>
      <c r="H4" s="259"/>
      <c r="I4" s="259"/>
      <c r="J4" s="259"/>
      <c r="K4" s="278"/>
      <c r="L4" s="268"/>
      <c r="M4" s="268"/>
      <c r="N4" s="268"/>
      <c r="O4" s="268"/>
      <c r="P4" s="268"/>
      <c r="Q4" s="226" t="s">
        <v>23</v>
      </c>
      <c r="T4" s="216"/>
      <c r="U4" s="216"/>
      <c r="V4" s="216"/>
      <c r="W4" s="216"/>
      <c r="X4" s="216"/>
      <c r="Y4" s="216"/>
      <c r="Z4" s="216"/>
      <c r="AA4" s="216"/>
      <c r="AB4" s="216"/>
      <c r="AC4" s="216"/>
    </row>
    <row r="5" spans="1:29" s="64" customFormat="1" ht="57.75" hidden="1" customHeight="1">
      <c r="A5" s="94">
        <v>45229</v>
      </c>
      <c r="B5" s="61" t="s">
        <v>37</v>
      </c>
      <c r="C5" s="164"/>
      <c r="D5" s="165"/>
      <c r="E5" s="164"/>
      <c r="F5" s="166"/>
      <c r="G5" s="167"/>
      <c r="H5" s="62"/>
      <c r="I5" s="62"/>
      <c r="J5" s="62"/>
      <c r="K5" s="63" t="e">
        <v>#REF!</v>
      </c>
      <c r="L5" s="63" t="e">
        <v>#REF!</v>
      </c>
      <c r="M5" s="63" t="e">
        <v>#REF!</v>
      </c>
      <c r="N5" s="63">
        <v>0</v>
      </c>
      <c r="O5" s="63" t="e">
        <v>#REF!</v>
      </c>
      <c r="P5" s="63">
        <v>0</v>
      </c>
      <c r="Q5" s="102" t="e">
        <v>#REF!</v>
      </c>
    </row>
    <row r="6" spans="1:29" s="64" customFormat="1" ht="59.25" hidden="1" customHeight="1">
      <c r="A6" s="93">
        <v>45230</v>
      </c>
      <c r="B6" s="65" t="s">
        <v>38</v>
      </c>
      <c r="C6" s="168"/>
      <c r="D6" s="164"/>
      <c r="E6" s="169"/>
      <c r="F6" s="170"/>
      <c r="G6" s="167"/>
      <c r="H6" s="66"/>
      <c r="I6" s="66"/>
      <c r="J6" s="66"/>
      <c r="K6" s="67" t="e">
        <v>#REF!</v>
      </c>
      <c r="L6" s="67" t="e">
        <v>#REF!</v>
      </c>
      <c r="M6" s="67" t="e">
        <v>#REF!</v>
      </c>
      <c r="N6" s="67">
        <v>0</v>
      </c>
      <c r="O6" s="67" t="e">
        <v>#REF!</v>
      </c>
      <c r="P6" s="67">
        <v>0</v>
      </c>
      <c r="Q6" s="103" t="e">
        <v>#REF!</v>
      </c>
    </row>
    <row r="7" spans="1:29" s="64" customFormat="1" ht="78" customHeight="1">
      <c r="A7" s="93">
        <v>45231</v>
      </c>
      <c r="B7" s="65" t="s">
        <v>39</v>
      </c>
      <c r="C7" s="168" t="s">
        <v>420</v>
      </c>
      <c r="D7" s="224" t="s">
        <v>479</v>
      </c>
      <c r="E7" s="228" t="s">
        <v>428</v>
      </c>
      <c r="F7" s="170" t="s">
        <v>94</v>
      </c>
      <c r="G7" s="224" t="s">
        <v>422</v>
      </c>
      <c r="H7" s="66" t="s">
        <v>419</v>
      </c>
      <c r="I7" s="66"/>
      <c r="J7" s="66"/>
      <c r="K7" s="67">
        <v>4</v>
      </c>
      <c r="L7" s="67">
        <v>2.38</v>
      </c>
      <c r="M7" s="67">
        <v>1.9100000000000001</v>
      </c>
      <c r="N7" s="67">
        <v>0</v>
      </c>
      <c r="O7" s="67">
        <v>2.5</v>
      </c>
      <c r="P7" s="67">
        <v>1</v>
      </c>
      <c r="Q7" s="103">
        <v>678.75</v>
      </c>
    </row>
    <row r="8" spans="1:29" s="64" customFormat="1" ht="78" customHeight="1">
      <c r="A8" s="93">
        <v>45232</v>
      </c>
      <c r="B8" s="65" t="s">
        <v>4</v>
      </c>
      <c r="C8" s="168" t="s">
        <v>112</v>
      </c>
      <c r="D8" s="164" t="s">
        <v>486</v>
      </c>
      <c r="E8" s="224" t="s">
        <v>423</v>
      </c>
      <c r="F8" s="164" t="s">
        <v>126</v>
      </c>
      <c r="G8" s="229" t="s">
        <v>480</v>
      </c>
      <c r="H8" s="66" t="s">
        <v>419</v>
      </c>
      <c r="I8" s="66"/>
      <c r="J8" s="66"/>
      <c r="K8" s="67">
        <v>4.5199999999999996</v>
      </c>
      <c r="L8" s="67">
        <v>2.1</v>
      </c>
      <c r="M8" s="67">
        <v>1.44</v>
      </c>
      <c r="N8" s="67">
        <v>0</v>
      </c>
      <c r="O8" s="67">
        <v>2.8</v>
      </c>
      <c r="P8" s="67">
        <v>1</v>
      </c>
      <c r="Q8" s="103">
        <v>695.9</v>
      </c>
    </row>
    <row r="9" spans="1:29" s="69" customFormat="1" ht="78" customHeight="1" thickBot="1">
      <c r="A9" s="104">
        <v>45233</v>
      </c>
      <c r="B9" s="68" t="s">
        <v>5</v>
      </c>
      <c r="C9" s="171" t="s">
        <v>113</v>
      </c>
      <c r="D9" s="230" t="s">
        <v>497</v>
      </c>
      <c r="E9" s="175" t="s">
        <v>487</v>
      </c>
      <c r="F9" s="172" t="s">
        <v>95</v>
      </c>
      <c r="G9" s="231" t="s">
        <v>424</v>
      </c>
      <c r="H9" s="105" t="s">
        <v>419</v>
      </c>
      <c r="I9" s="106"/>
      <c r="J9" s="106"/>
      <c r="K9" s="107">
        <v>4</v>
      </c>
      <c r="L9" s="107">
        <v>2.1</v>
      </c>
      <c r="M9" s="107">
        <v>1.95</v>
      </c>
      <c r="N9" s="107">
        <v>0</v>
      </c>
      <c r="O9" s="107">
        <v>2.5</v>
      </c>
      <c r="P9" s="107">
        <v>1</v>
      </c>
      <c r="Q9" s="108">
        <v>658.75</v>
      </c>
      <c r="AB9" s="217"/>
    </row>
    <row r="10" spans="1:29" s="64" customFormat="1" ht="78" customHeight="1">
      <c r="A10" s="120">
        <v>45236</v>
      </c>
      <c r="B10" s="113" t="s">
        <v>6</v>
      </c>
      <c r="C10" s="176" t="s">
        <v>91</v>
      </c>
      <c r="D10" s="164" t="s">
        <v>489</v>
      </c>
      <c r="E10" s="228" t="s">
        <v>425</v>
      </c>
      <c r="F10" s="173" t="s">
        <v>127</v>
      </c>
      <c r="G10" s="224" t="s">
        <v>426</v>
      </c>
      <c r="H10" s="121" t="s">
        <v>419</v>
      </c>
      <c r="I10" s="121"/>
      <c r="J10" s="121"/>
      <c r="K10" s="122">
        <v>4.58</v>
      </c>
      <c r="L10" s="122">
        <v>2.6300000000000003</v>
      </c>
      <c r="M10" s="122">
        <v>1.07</v>
      </c>
      <c r="N10" s="122">
        <v>0</v>
      </c>
      <c r="O10" s="122">
        <v>2.5</v>
      </c>
      <c r="P10" s="63">
        <v>1</v>
      </c>
      <c r="Q10" s="102">
        <v>717.1</v>
      </c>
    </row>
    <row r="11" spans="1:29" s="64" customFormat="1" ht="78" customHeight="1">
      <c r="A11" s="93">
        <v>45237</v>
      </c>
      <c r="B11" s="65" t="s">
        <v>7</v>
      </c>
      <c r="C11" s="173" t="s">
        <v>114</v>
      </c>
      <c r="D11" s="224" t="s">
        <v>427</v>
      </c>
      <c r="E11" s="224" t="s">
        <v>488</v>
      </c>
      <c r="F11" s="173" t="s">
        <v>128</v>
      </c>
      <c r="G11" s="224" t="s">
        <v>429</v>
      </c>
      <c r="H11" s="66" t="s">
        <v>419</v>
      </c>
      <c r="I11" s="66"/>
      <c r="J11" s="66"/>
      <c r="K11" s="67">
        <v>4.8000000000000007</v>
      </c>
      <c r="L11" s="67">
        <v>2.37</v>
      </c>
      <c r="M11" s="67">
        <v>1.9700000000000002</v>
      </c>
      <c r="N11" s="67">
        <v>0</v>
      </c>
      <c r="O11" s="67">
        <v>2.6</v>
      </c>
      <c r="P11" s="67">
        <v>1</v>
      </c>
      <c r="Q11" s="103">
        <v>740</v>
      </c>
      <c r="AA11" s="198"/>
    </row>
    <row r="12" spans="1:29" s="64" customFormat="1" ht="78" customHeight="1">
      <c r="A12" s="93">
        <v>45238</v>
      </c>
      <c r="B12" s="65" t="s">
        <v>3</v>
      </c>
      <c r="C12" s="164" t="s">
        <v>100</v>
      </c>
      <c r="D12" s="229" t="s">
        <v>430</v>
      </c>
      <c r="E12" s="232" t="s">
        <v>481</v>
      </c>
      <c r="F12" s="173" t="s">
        <v>381</v>
      </c>
      <c r="G12" s="224" t="s">
        <v>431</v>
      </c>
      <c r="H12" s="66" t="s">
        <v>419</v>
      </c>
      <c r="I12" s="66"/>
      <c r="J12" s="66"/>
      <c r="K12" s="67">
        <v>4.54</v>
      </c>
      <c r="L12" s="67">
        <v>2.88</v>
      </c>
      <c r="M12" s="67">
        <v>1.5</v>
      </c>
      <c r="N12" s="67">
        <v>0</v>
      </c>
      <c r="O12" s="67">
        <v>2.5</v>
      </c>
      <c r="P12" s="67">
        <v>1</v>
      </c>
      <c r="Q12" s="103">
        <v>743.8</v>
      </c>
      <c r="S12" s="197"/>
      <c r="T12" s="198"/>
    </row>
    <row r="13" spans="1:29" s="64" customFormat="1" ht="78" customHeight="1">
      <c r="A13" s="93">
        <v>45239</v>
      </c>
      <c r="B13" s="65" t="s">
        <v>4</v>
      </c>
      <c r="C13" s="167" t="s">
        <v>106</v>
      </c>
      <c r="D13" s="224" t="s">
        <v>490</v>
      </c>
      <c r="E13" s="233" t="s">
        <v>432</v>
      </c>
      <c r="F13" s="176" t="s">
        <v>129</v>
      </c>
      <c r="G13" s="229" t="s">
        <v>433</v>
      </c>
      <c r="H13" s="66"/>
      <c r="I13" s="66" t="s">
        <v>417</v>
      </c>
      <c r="J13" s="66"/>
      <c r="K13" s="67">
        <v>4.21</v>
      </c>
      <c r="L13" s="67">
        <v>2.2400000000000002</v>
      </c>
      <c r="M13" s="67">
        <v>1.77</v>
      </c>
      <c r="N13" s="67">
        <v>0.8</v>
      </c>
      <c r="O13" s="67">
        <v>2.8</v>
      </c>
      <c r="P13" s="67">
        <v>0</v>
      </c>
      <c r="Q13" s="103">
        <v>752.95</v>
      </c>
    </row>
    <row r="14" spans="1:29" s="64" customFormat="1" ht="78" customHeight="1" thickBot="1">
      <c r="A14" s="104">
        <v>45240</v>
      </c>
      <c r="B14" s="68" t="s">
        <v>5</v>
      </c>
      <c r="C14" s="174" t="s">
        <v>99</v>
      </c>
      <c r="D14" s="230" t="s">
        <v>491</v>
      </c>
      <c r="E14" s="234" t="s">
        <v>435</v>
      </c>
      <c r="F14" s="172" t="s">
        <v>94</v>
      </c>
      <c r="G14" s="231" t="s">
        <v>436</v>
      </c>
      <c r="H14" s="106"/>
      <c r="I14" s="106"/>
      <c r="J14" s="106" t="s">
        <v>48</v>
      </c>
      <c r="K14" s="67">
        <v>4</v>
      </c>
      <c r="L14" s="67">
        <v>2.62</v>
      </c>
      <c r="M14" s="67">
        <v>1.02</v>
      </c>
      <c r="N14" s="67">
        <v>0</v>
      </c>
      <c r="O14" s="67">
        <v>2.5</v>
      </c>
      <c r="P14" s="67">
        <v>0</v>
      </c>
      <c r="Q14" s="103">
        <v>614.5</v>
      </c>
      <c r="T14" s="197"/>
    </row>
    <row r="15" spans="1:29" s="64" customFormat="1" ht="78" customHeight="1">
      <c r="A15" s="120">
        <v>45243</v>
      </c>
      <c r="B15" s="113" t="s">
        <v>6</v>
      </c>
      <c r="C15" s="176" t="s">
        <v>112</v>
      </c>
      <c r="D15" s="224" t="s">
        <v>498</v>
      </c>
      <c r="E15" s="232" t="s">
        <v>437</v>
      </c>
      <c r="F15" s="176" t="s">
        <v>88</v>
      </c>
      <c r="G15" s="233" t="s">
        <v>438</v>
      </c>
      <c r="H15" s="121" t="s">
        <v>419</v>
      </c>
      <c r="I15" s="121"/>
      <c r="J15" s="121"/>
      <c r="K15" s="63">
        <v>4.54</v>
      </c>
      <c r="L15" s="63">
        <v>2.6700000000000004</v>
      </c>
      <c r="M15" s="63">
        <v>1.5699999999999998</v>
      </c>
      <c r="N15" s="63">
        <v>0</v>
      </c>
      <c r="O15" s="63">
        <v>2.8</v>
      </c>
      <c r="P15" s="63">
        <v>1</v>
      </c>
      <c r="Q15" s="102">
        <v>743.30000000000007</v>
      </c>
    </row>
    <row r="16" spans="1:29" s="64" customFormat="1" ht="78" customHeight="1">
      <c r="A16" s="93">
        <v>45244</v>
      </c>
      <c r="B16" s="65" t="s">
        <v>7</v>
      </c>
      <c r="C16" s="173" t="s">
        <v>98</v>
      </c>
      <c r="D16" s="224" t="s">
        <v>439</v>
      </c>
      <c r="E16" s="232" t="s">
        <v>440</v>
      </c>
      <c r="F16" s="173" t="s">
        <v>122</v>
      </c>
      <c r="G16" s="228" t="s">
        <v>441</v>
      </c>
      <c r="H16" s="66" t="s">
        <v>419</v>
      </c>
      <c r="I16" s="66"/>
      <c r="J16" s="66"/>
      <c r="K16" s="67">
        <v>4.2699999999999996</v>
      </c>
      <c r="L16" s="67">
        <v>2.2000000000000002</v>
      </c>
      <c r="M16" s="67">
        <v>1.9200000000000002</v>
      </c>
      <c r="N16" s="67">
        <v>0</v>
      </c>
      <c r="O16" s="67">
        <v>2.5</v>
      </c>
      <c r="P16" s="67">
        <v>1</v>
      </c>
      <c r="Q16" s="103">
        <v>684.4</v>
      </c>
      <c r="V16" s="198"/>
    </row>
    <row r="17" spans="1:22" s="64" customFormat="1" ht="78" customHeight="1">
      <c r="A17" s="93">
        <v>45245</v>
      </c>
      <c r="B17" s="65" t="s">
        <v>3</v>
      </c>
      <c r="C17" s="173" t="s">
        <v>119</v>
      </c>
      <c r="D17" s="224" t="s">
        <v>442</v>
      </c>
      <c r="E17" s="232" t="s">
        <v>482</v>
      </c>
      <c r="F17" s="173" t="s">
        <v>306</v>
      </c>
      <c r="G17" s="235" t="s">
        <v>499</v>
      </c>
      <c r="H17" s="66" t="s">
        <v>419</v>
      </c>
      <c r="I17" s="66"/>
      <c r="J17" s="66"/>
      <c r="K17" s="67">
        <v>4.28</v>
      </c>
      <c r="L17" s="67">
        <v>4.1899999999999995</v>
      </c>
      <c r="M17" s="67">
        <v>0.92</v>
      </c>
      <c r="N17" s="67">
        <v>0</v>
      </c>
      <c r="O17" s="67">
        <v>2.5</v>
      </c>
      <c r="P17" s="67">
        <v>1</v>
      </c>
      <c r="Q17" s="103">
        <v>809.34999999999991</v>
      </c>
      <c r="T17" s="82"/>
    </row>
    <row r="18" spans="1:22" s="64" customFormat="1" ht="78" customHeight="1">
      <c r="A18" s="93">
        <v>45246</v>
      </c>
      <c r="B18" s="65" t="s">
        <v>4</v>
      </c>
      <c r="C18" s="176" t="s">
        <v>115</v>
      </c>
      <c r="D18" s="224" t="s">
        <v>443</v>
      </c>
      <c r="E18" s="170" t="s">
        <v>492</v>
      </c>
      <c r="F18" s="173" t="s">
        <v>90</v>
      </c>
      <c r="G18" s="229" t="s">
        <v>444</v>
      </c>
      <c r="H18" s="66" t="s">
        <v>419</v>
      </c>
      <c r="I18" s="66"/>
      <c r="J18" s="66"/>
      <c r="K18" s="67">
        <v>5</v>
      </c>
      <c r="L18" s="67">
        <v>2.4</v>
      </c>
      <c r="M18" s="67">
        <v>1.9199999999999997</v>
      </c>
      <c r="N18" s="67">
        <v>0</v>
      </c>
      <c r="O18" s="67">
        <v>2.5</v>
      </c>
      <c r="P18" s="67">
        <v>1</v>
      </c>
      <c r="Q18" s="103">
        <v>750.5</v>
      </c>
      <c r="V18" s="197"/>
    </row>
    <row r="19" spans="1:22" s="64" customFormat="1" ht="78" customHeight="1" thickBot="1">
      <c r="A19" s="104">
        <v>45247</v>
      </c>
      <c r="B19" s="68" t="s">
        <v>41</v>
      </c>
      <c r="C19" s="172" t="s">
        <v>110</v>
      </c>
      <c r="D19" s="175" t="s">
        <v>493</v>
      </c>
      <c r="E19" s="230" t="s">
        <v>445</v>
      </c>
      <c r="F19" s="172" t="s">
        <v>171</v>
      </c>
      <c r="G19" s="230" t="s">
        <v>484</v>
      </c>
      <c r="H19" s="106"/>
      <c r="I19" s="106" t="s">
        <v>417</v>
      </c>
      <c r="J19" s="106"/>
      <c r="K19" s="107">
        <v>4</v>
      </c>
      <c r="L19" s="107">
        <v>3.6</v>
      </c>
      <c r="M19" s="107">
        <v>1.5</v>
      </c>
      <c r="N19" s="107">
        <v>0</v>
      </c>
      <c r="O19" s="107">
        <v>2.5</v>
      </c>
      <c r="P19" s="107">
        <v>0</v>
      </c>
      <c r="Q19" s="108">
        <v>700</v>
      </c>
    </row>
    <row r="20" spans="1:22" s="64" customFormat="1" ht="78" customHeight="1">
      <c r="A20" s="120">
        <v>45250</v>
      </c>
      <c r="B20" s="113" t="s">
        <v>6</v>
      </c>
      <c r="C20" s="176" t="s">
        <v>312</v>
      </c>
      <c r="D20" s="224" t="s">
        <v>446</v>
      </c>
      <c r="E20" s="236" t="s">
        <v>447</v>
      </c>
      <c r="F20" s="176" t="s">
        <v>123</v>
      </c>
      <c r="G20" s="228" t="s">
        <v>448</v>
      </c>
      <c r="H20" s="121"/>
      <c r="I20" s="121" t="s">
        <v>417</v>
      </c>
      <c r="J20" s="121"/>
      <c r="K20" s="122">
        <v>4.9300000000000006</v>
      </c>
      <c r="L20" s="122">
        <v>2.8600000000000003</v>
      </c>
      <c r="M20" s="122">
        <v>1.29</v>
      </c>
      <c r="N20" s="122">
        <v>0.8</v>
      </c>
      <c r="O20" s="122">
        <v>2.5</v>
      </c>
      <c r="P20" s="122">
        <v>0</v>
      </c>
      <c r="Q20" s="123">
        <v>824.35</v>
      </c>
      <c r="T20" s="198"/>
      <c r="U20" s="163"/>
    </row>
    <row r="21" spans="1:22" s="64" customFormat="1" ht="78" customHeight="1">
      <c r="A21" s="93">
        <v>45251</v>
      </c>
      <c r="B21" s="65" t="s">
        <v>7</v>
      </c>
      <c r="C21" s="167" t="s">
        <v>106</v>
      </c>
      <c r="D21" s="224" t="s">
        <v>449</v>
      </c>
      <c r="E21" s="229" t="s">
        <v>450</v>
      </c>
      <c r="F21" s="173" t="s">
        <v>92</v>
      </c>
      <c r="G21" s="229" t="s">
        <v>451</v>
      </c>
      <c r="H21" s="66" t="s">
        <v>419</v>
      </c>
      <c r="I21" s="66"/>
      <c r="J21" s="66"/>
      <c r="K21" s="67">
        <v>4.5999999999999996</v>
      </c>
      <c r="L21" s="67">
        <v>2.4500000000000002</v>
      </c>
      <c r="M21" s="67">
        <v>0.85</v>
      </c>
      <c r="N21" s="67">
        <v>0</v>
      </c>
      <c r="O21" s="67">
        <v>2.8</v>
      </c>
      <c r="P21" s="67">
        <v>1</v>
      </c>
      <c r="Q21" s="103">
        <v>713</v>
      </c>
      <c r="S21" s="197"/>
    </row>
    <row r="22" spans="1:22" s="64" customFormat="1" ht="78" customHeight="1">
      <c r="A22" s="93">
        <v>45252</v>
      </c>
      <c r="B22" s="65" t="s">
        <v>3</v>
      </c>
      <c r="C22" s="164" t="s">
        <v>121</v>
      </c>
      <c r="D22" s="237" t="s">
        <v>494</v>
      </c>
      <c r="E22" s="229" t="s">
        <v>452</v>
      </c>
      <c r="F22" s="173" t="s">
        <v>94</v>
      </c>
      <c r="G22" s="233" t="s">
        <v>453</v>
      </c>
      <c r="H22" s="66" t="s">
        <v>419</v>
      </c>
      <c r="I22" s="66"/>
      <c r="J22" s="66"/>
      <c r="K22" s="67">
        <v>4.3499999999999996</v>
      </c>
      <c r="L22" s="67">
        <v>4.0999999999999996</v>
      </c>
      <c r="M22" s="67">
        <v>1.22</v>
      </c>
      <c r="N22" s="67">
        <v>0</v>
      </c>
      <c r="O22" s="67">
        <v>2.5</v>
      </c>
      <c r="P22" s="67">
        <v>1</v>
      </c>
      <c r="Q22" s="103">
        <v>815</v>
      </c>
      <c r="T22" s="82"/>
    </row>
    <row r="23" spans="1:22" s="64" customFormat="1" ht="78" customHeight="1">
      <c r="A23" s="93">
        <v>45253</v>
      </c>
      <c r="B23" s="65" t="s">
        <v>4</v>
      </c>
      <c r="C23" s="164" t="s">
        <v>112</v>
      </c>
      <c r="D23" s="224" t="s">
        <v>454</v>
      </c>
      <c r="E23" s="233" t="s">
        <v>485</v>
      </c>
      <c r="F23" s="173" t="s">
        <v>124</v>
      </c>
      <c r="G23" s="228" t="s">
        <v>455</v>
      </c>
      <c r="H23" s="66" t="s">
        <v>419</v>
      </c>
      <c r="I23" s="66"/>
      <c r="J23" s="66"/>
      <c r="K23" s="67">
        <v>4.9500000000000011</v>
      </c>
      <c r="L23" s="67">
        <v>2.1</v>
      </c>
      <c r="M23" s="67">
        <v>1.9000000000000001</v>
      </c>
      <c r="N23" s="67">
        <v>0</v>
      </c>
      <c r="O23" s="67">
        <v>2.5</v>
      </c>
      <c r="P23" s="67">
        <v>1</v>
      </c>
      <c r="Q23" s="103">
        <v>724</v>
      </c>
      <c r="V23" s="163"/>
    </row>
    <row r="24" spans="1:22" s="64" customFormat="1" ht="78" customHeight="1" thickBot="1">
      <c r="A24" s="104">
        <v>45254</v>
      </c>
      <c r="B24" s="68" t="s">
        <v>5</v>
      </c>
      <c r="C24" s="172" t="s">
        <v>101</v>
      </c>
      <c r="D24" s="175" t="s">
        <v>495</v>
      </c>
      <c r="E24" s="230" t="s">
        <v>456</v>
      </c>
      <c r="F24" s="172" t="s">
        <v>391</v>
      </c>
      <c r="G24" s="234" t="s">
        <v>457</v>
      </c>
      <c r="H24" s="106" t="s">
        <v>419</v>
      </c>
      <c r="I24" s="106"/>
      <c r="J24" s="106"/>
      <c r="K24" s="107">
        <v>4.05</v>
      </c>
      <c r="L24" s="107">
        <v>2.4700000000000002</v>
      </c>
      <c r="M24" s="107">
        <v>1.65</v>
      </c>
      <c r="N24" s="107">
        <v>0</v>
      </c>
      <c r="O24" s="107">
        <v>2.5</v>
      </c>
      <c r="P24" s="107">
        <v>1</v>
      </c>
      <c r="Q24" s="108">
        <v>682.5</v>
      </c>
    </row>
    <row r="25" spans="1:22" s="64" customFormat="1" ht="78" customHeight="1">
      <c r="A25" s="120">
        <v>45257</v>
      </c>
      <c r="B25" s="113" t="s">
        <v>6</v>
      </c>
      <c r="C25" s="164" t="s">
        <v>112</v>
      </c>
      <c r="D25" s="238" t="s">
        <v>458</v>
      </c>
      <c r="E25" s="224" t="s">
        <v>459</v>
      </c>
      <c r="F25" s="176" t="s">
        <v>89</v>
      </c>
      <c r="G25" s="224" t="s">
        <v>444</v>
      </c>
      <c r="H25" s="155" t="s">
        <v>419</v>
      </c>
      <c r="I25" s="121"/>
      <c r="J25" s="121"/>
      <c r="K25" s="122">
        <v>4.5699999999999994</v>
      </c>
      <c r="L25" s="122">
        <v>2.6</v>
      </c>
      <c r="M25" s="122">
        <v>1.4400000000000002</v>
      </c>
      <c r="N25" s="122">
        <v>0</v>
      </c>
      <c r="O25" s="122">
        <v>2.5</v>
      </c>
      <c r="P25" s="122">
        <v>1</v>
      </c>
      <c r="Q25" s="123">
        <v>723.4</v>
      </c>
    </row>
    <row r="26" spans="1:22" s="64" customFormat="1" ht="78" customHeight="1">
      <c r="A26" s="93">
        <v>45258</v>
      </c>
      <c r="B26" s="65" t="s">
        <v>7</v>
      </c>
      <c r="C26" s="168" t="s">
        <v>105</v>
      </c>
      <c r="D26" s="164" t="s">
        <v>111</v>
      </c>
      <c r="E26" s="232" t="s">
        <v>460</v>
      </c>
      <c r="F26" s="173" t="s">
        <v>93</v>
      </c>
      <c r="G26" s="228" t="s">
        <v>461</v>
      </c>
      <c r="H26" s="186"/>
      <c r="I26" s="66" t="s">
        <v>417</v>
      </c>
      <c r="J26" s="66"/>
      <c r="K26" s="67">
        <v>4.33</v>
      </c>
      <c r="L26" s="67">
        <v>2.44</v>
      </c>
      <c r="M26" s="67">
        <v>1.4800000000000002</v>
      </c>
      <c r="N26" s="67">
        <v>0.8</v>
      </c>
      <c r="O26" s="67">
        <v>2.5</v>
      </c>
      <c r="P26" s="67">
        <v>0</v>
      </c>
      <c r="Q26" s="103">
        <v>755.6</v>
      </c>
    </row>
    <row r="27" spans="1:22" s="64" customFormat="1" ht="78" customHeight="1">
      <c r="A27" s="120">
        <v>45259</v>
      </c>
      <c r="B27" s="113" t="s">
        <v>39</v>
      </c>
      <c r="C27" s="167" t="s">
        <v>119</v>
      </c>
      <c r="D27" s="224" t="s">
        <v>462</v>
      </c>
      <c r="E27" s="229" t="s">
        <v>463</v>
      </c>
      <c r="F27" s="173" t="s">
        <v>391</v>
      </c>
      <c r="G27" s="228" t="s">
        <v>464</v>
      </c>
      <c r="H27" s="140"/>
      <c r="I27" s="121"/>
      <c r="J27" s="121" t="s">
        <v>48</v>
      </c>
      <c r="K27" s="122">
        <v>4.1100000000000003</v>
      </c>
      <c r="L27" s="122">
        <v>3.38</v>
      </c>
      <c r="M27" s="122">
        <v>1.17</v>
      </c>
      <c r="N27" s="122">
        <v>0</v>
      </c>
      <c r="O27" s="122">
        <v>2.5</v>
      </c>
      <c r="P27" s="122">
        <v>0</v>
      </c>
      <c r="Q27" s="123">
        <v>682.95</v>
      </c>
    </row>
    <row r="28" spans="1:22" s="64" customFormat="1" ht="78" customHeight="1" thickBot="1">
      <c r="A28" s="104">
        <v>45260</v>
      </c>
      <c r="B28" s="68" t="s">
        <v>40</v>
      </c>
      <c r="C28" s="195" t="s">
        <v>116</v>
      </c>
      <c r="D28" s="230" t="s">
        <v>465</v>
      </c>
      <c r="E28" s="175" t="s">
        <v>117</v>
      </c>
      <c r="F28" s="172" t="s">
        <v>125</v>
      </c>
      <c r="G28" s="234" t="s">
        <v>466</v>
      </c>
      <c r="H28" s="196" t="s">
        <v>419</v>
      </c>
      <c r="I28" s="106"/>
      <c r="J28" s="106"/>
      <c r="K28" s="107">
        <v>4</v>
      </c>
      <c r="L28" s="107">
        <v>2.6700000000000004</v>
      </c>
      <c r="M28" s="107">
        <v>2.2199999999999998</v>
      </c>
      <c r="N28" s="107">
        <v>0</v>
      </c>
      <c r="O28" s="107">
        <v>2.6</v>
      </c>
      <c r="P28" s="107">
        <v>1</v>
      </c>
      <c r="Q28" s="108">
        <v>712.75</v>
      </c>
    </row>
    <row r="29" spans="1:22" s="64" customFormat="1" ht="59.25" hidden="1" customHeight="1" thickBot="1">
      <c r="A29" s="187">
        <v>45261</v>
      </c>
      <c r="B29" s="188" t="s">
        <v>41</v>
      </c>
      <c r="C29" s="189"/>
      <c r="D29" s="190"/>
      <c r="E29" s="190"/>
      <c r="F29" s="190"/>
      <c r="G29" s="191"/>
      <c r="H29" s="192"/>
      <c r="I29" s="192"/>
      <c r="J29" s="192"/>
      <c r="K29" s="193" t="e">
        <v>#REF!</v>
      </c>
      <c r="L29" s="193" t="e">
        <v>#REF!</v>
      </c>
      <c r="M29" s="193" t="e">
        <v>#REF!</v>
      </c>
      <c r="N29" s="193">
        <v>0</v>
      </c>
      <c r="O29" s="193" t="e">
        <v>#REF!</v>
      </c>
      <c r="P29" s="193">
        <v>0</v>
      </c>
      <c r="Q29" s="194" t="e">
        <v>#REF!</v>
      </c>
    </row>
    <row r="30" spans="1:22" ht="25.5" customHeight="1" thickBot="1">
      <c r="A30" s="70"/>
      <c r="B30" s="70"/>
      <c r="C30" s="269" t="s">
        <v>24</v>
      </c>
      <c r="D30" s="87" t="s">
        <v>25</v>
      </c>
      <c r="E30" s="271" t="s">
        <v>26</v>
      </c>
      <c r="F30" s="271" t="s">
        <v>27</v>
      </c>
      <c r="G30" s="271" t="s">
        <v>28</v>
      </c>
      <c r="H30" s="272" t="s">
        <v>29</v>
      </c>
      <c r="I30" s="273" t="s">
        <v>30</v>
      </c>
      <c r="J30" s="274"/>
      <c r="K30" s="274"/>
      <c r="L30" s="275"/>
      <c r="M30" s="276" t="s">
        <v>31</v>
      </c>
      <c r="N30" s="276" t="s">
        <v>32</v>
      </c>
      <c r="O30" s="71"/>
      <c r="P30" s="71"/>
    </row>
    <row r="31" spans="1:22" ht="19.5" customHeight="1" thickBot="1">
      <c r="A31" s="70"/>
      <c r="B31" s="70"/>
      <c r="C31" s="270"/>
      <c r="D31" s="227" t="s">
        <v>36</v>
      </c>
      <c r="E31" s="246"/>
      <c r="F31" s="246"/>
      <c r="G31" s="246"/>
      <c r="H31" s="246"/>
      <c r="I31" s="89" t="s">
        <v>33</v>
      </c>
      <c r="J31" s="247" t="s">
        <v>34</v>
      </c>
      <c r="K31" s="248"/>
      <c r="L31" s="91" t="s">
        <v>35</v>
      </c>
      <c r="M31" s="244"/>
      <c r="N31" s="244"/>
      <c r="O31" s="71"/>
      <c r="P31" s="71"/>
    </row>
    <row r="32" spans="1:22" ht="19.5" customHeight="1" thickBot="1">
      <c r="A32" s="70"/>
      <c r="B32" s="70"/>
      <c r="C32" s="98">
        <v>1</v>
      </c>
      <c r="D32" s="99">
        <v>4</v>
      </c>
      <c r="E32" s="99">
        <v>7</v>
      </c>
      <c r="F32" s="99">
        <v>10</v>
      </c>
      <c r="G32" s="99">
        <v>22</v>
      </c>
      <c r="H32" s="100">
        <v>1</v>
      </c>
      <c r="I32" s="98">
        <v>6</v>
      </c>
      <c r="J32" s="249">
        <v>0</v>
      </c>
      <c r="K32" s="250"/>
      <c r="L32" s="99">
        <v>0</v>
      </c>
      <c r="M32" s="99">
        <v>4</v>
      </c>
      <c r="N32" s="101">
        <v>4</v>
      </c>
      <c r="O32" s="71"/>
      <c r="P32" s="71"/>
    </row>
    <row r="33" spans="1:17" ht="37.5" customHeight="1">
      <c r="A33" s="242" t="s">
        <v>477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</row>
    <row r="34" spans="1:17" ht="19.5" customHeight="1">
      <c r="A34" s="240" t="s">
        <v>476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</row>
    <row r="35" spans="1:17" ht="16.5" customHeight="1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</row>
    <row r="36" spans="1:17"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s="76" customFormat="1"/>
    <row r="38" spans="1:17" s="76" customFormat="1">
      <c r="C38" s="72"/>
    </row>
    <row r="39" spans="1:17" s="76" customFormat="1">
      <c r="C39" s="72"/>
      <c r="E39" s="75"/>
      <c r="F39" s="73"/>
      <c r="G39" s="73"/>
      <c r="H39" s="73"/>
      <c r="I39" s="79"/>
      <c r="J39" s="79"/>
    </row>
    <row r="40" spans="1:17" s="76" customFormat="1">
      <c r="C40" s="72"/>
      <c r="D40" s="72"/>
      <c r="E40" s="75"/>
      <c r="F40" s="73"/>
      <c r="G40" s="73"/>
      <c r="H40" s="73"/>
      <c r="I40" s="79"/>
      <c r="J40" s="79"/>
    </row>
    <row r="41" spans="1:17" s="76" customFormat="1">
      <c r="C41" s="72"/>
      <c r="D41" s="72"/>
      <c r="E41" s="72"/>
      <c r="F41" s="72"/>
      <c r="G41" s="72"/>
      <c r="H41" s="72"/>
      <c r="I41" s="72"/>
      <c r="J41" s="72"/>
      <c r="K41" s="75"/>
      <c r="L41" s="73"/>
      <c r="M41" s="73"/>
      <c r="N41" s="73"/>
      <c r="O41" s="79"/>
    </row>
    <row r="42" spans="1:17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79"/>
    </row>
    <row r="43" spans="1:17" s="76" customFormat="1">
      <c r="F43" s="80"/>
      <c r="K43" s="72"/>
      <c r="L43" s="72"/>
      <c r="M43" s="72"/>
      <c r="N43" s="72"/>
      <c r="O43" s="72"/>
      <c r="P43" s="72"/>
      <c r="Q43" s="72"/>
    </row>
    <row r="44" spans="1:17" s="76" customFormat="1">
      <c r="F44" s="55"/>
      <c r="K44" s="72"/>
      <c r="L44" s="72"/>
      <c r="M44" s="72"/>
      <c r="N44" s="72"/>
      <c r="O44" s="72"/>
      <c r="P44" s="72"/>
      <c r="Q44" s="72"/>
    </row>
    <row r="53" spans="3:17" ht="21.5">
      <c r="C53" s="81"/>
      <c r="D53" s="81"/>
      <c r="E53" s="81"/>
      <c r="F53" s="82"/>
      <c r="G53" s="83"/>
      <c r="H53" s="84"/>
      <c r="I53" s="84"/>
      <c r="J53" s="84"/>
      <c r="K53" s="85"/>
      <c r="L53" s="85"/>
      <c r="M53" s="85"/>
      <c r="N53" s="85"/>
      <c r="O53" s="85"/>
      <c r="P53" s="85"/>
      <c r="Q53" s="85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J31:K31"/>
    <mergeCell ref="J32:K32"/>
    <mergeCell ref="A33:Q33"/>
    <mergeCell ref="A34:Q35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3"/>
  <sheetViews>
    <sheetView view="pageBreakPreview" zoomScale="60" zoomScaleNormal="70" workbookViewId="0">
      <selection activeCell="C7" sqref="C7:G19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5" width="39.7265625" style="76" customWidth="1"/>
    <col min="6" max="6" width="26" style="76" customWidth="1"/>
    <col min="7" max="7" width="34.7265625" style="76" customWidth="1"/>
    <col min="8" max="10" width="7.6328125" style="76" customWidth="1"/>
    <col min="11" max="17" width="5" style="72" customWidth="1"/>
    <col min="18" max="16384" width="9" style="74"/>
  </cols>
  <sheetData>
    <row r="1" spans="1:29" s="51" customFormat="1">
      <c r="A1" s="260" t="s">
        <v>473</v>
      </c>
      <c r="B1" s="261"/>
      <c r="C1" s="261"/>
      <c r="D1" s="261"/>
      <c r="E1" s="261"/>
      <c r="F1" s="261"/>
      <c r="G1" s="261"/>
      <c r="H1" s="261"/>
      <c r="I1" s="49"/>
      <c r="J1" s="49"/>
      <c r="K1" s="50"/>
      <c r="L1" s="50"/>
      <c r="M1" s="50"/>
      <c r="N1" s="50"/>
      <c r="O1" s="50"/>
      <c r="P1" s="50"/>
      <c r="Q1" s="50"/>
    </row>
    <row r="2" spans="1:29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29" s="60" customFormat="1" ht="18.75" customHeight="1">
      <c r="A3" s="262" t="s">
        <v>9</v>
      </c>
      <c r="B3" s="264" t="s">
        <v>10</v>
      </c>
      <c r="C3" s="266" t="s">
        <v>11</v>
      </c>
      <c r="D3" s="266" t="s">
        <v>12</v>
      </c>
      <c r="E3" s="266" t="s">
        <v>13</v>
      </c>
      <c r="F3" s="266" t="s">
        <v>14</v>
      </c>
      <c r="G3" s="254" t="s">
        <v>15</v>
      </c>
      <c r="H3" s="254" t="s">
        <v>16</v>
      </c>
      <c r="I3" s="254" t="s">
        <v>17</v>
      </c>
      <c r="J3" s="258" t="s">
        <v>48</v>
      </c>
      <c r="K3" s="256" t="s">
        <v>45</v>
      </c>
      <c r="L3" s="252" t="s">
        <v>46</v>
      </c>
      <c r="M3" s="252" t="s">
        <v>18</v>
      </c>
      <c r="N3" s="252" t="s">
        <v>19</v>
      </c>
      <c r="O3" s="252" t="s">
        <v>20</v>
      </c>
      <c r="P3" s="252" t="s">
        <v>21</v>
      </c>
      <c r="Q3" s="225" t="s">
        <v>22</v>
      </c>
    </row>
    <row r="4" spans="1:29" s="60" customFormat="1" ht="95.25" customHeight="1" thickBot="1">
      <c r="A4" s="263"/>
      <c r="B4" s="265"/>
      <c r="C4" s="255"/>
      <c r="D4" s="255"/>
      <c r="E4" s="255"/>
      <c r="F4" s="255"/>
      <c r="G4" s="255"/>
      <c r="H4" s="255"/>
      <c r="I4" s="255"/>
      <c r="J4" s="259"/>
      <c r="K4" s="257"/>
      <c r="L4" s="253"/>
      <c r="M4" s="253"/>
      <c r="N4" s="253"/>
      <c r="O4" s="253"/>
      <c r="P4" s="253"/>
      <c r="Q4" s="226" t="s">
        <v>23</v>
      </c>
      <c r="T4" s="216"/>
      <c r="U4" s="216"/>
      <c r="V4" s="216"/>
      <c r="W4" s="216"/>
      <c r="X4" s="216"/>
      <c r="Y4" s="216"/>
      <c r="Z4" s="216"/>
      <c r="AA4" s="216"/>
      <c r="AB4" s="216"/>
      <c r="AC4" s="216"/>
    </row>
    <row r="5" spans="1:29" s="64" customFormat="1" ht="57.75" hidden="1" customHeight="1">
      <c r="A5" s="94">
        <v>45229</v>
      </c>
      <c r="B5" s="61" t="s">
        <v>37</v>
      </c>
      <c r="C5" s="164"/>
      <c r="D5" s="165"/>
      <c r="E5" s="164"/>
      <c r="F5" s="166"/>
      <c r="G5" s="167"/>
      <c r="H5" s="62"/>
      <c r="I5" s="62"/>
      <c r="J5" s="62"/>
      <c r="K5" s="63" t="e">
        <v>#REF!</v>
      </c>
      <c r="L5" s="63" t="e">
        <v>#REF!</v>
      </c>
      <c r="M5" s="63" t="e">
        <v>#REF!</v>
      </c>
      <c r="N5" s="63">
        <v>0</v>
      </c>
      <c r="O5" s="63" t="e">
        <v>#REF!</v>
      </c>
      <c r="P5" s="63">
        <v>0</v>
      </c>
      <c r="Q5" s="102" t="e">
        <v>#REF!</v>
      </c>
    </row>
    <row r="6" spans="1:29" s="64" customFormat="1" ht="59.25" hidden="1" customHeight="1">
      <c r="A6" s="93">
        <v>45230</v>
      </c>
      <c r="B6" s="65" t="s">
        <v>38</v>
      </c>
      <c r="C6" s="168"/>
      <c r="D6" s="164"/>
      <c r="E6" s="169"/>
      <c r="F6" s="170"/>
      <c r="G6" s="167"/>
      <c r="H6" s="66"/>
      <c r="I6" s="66"/>
      <c r="J6" s="66"/>
      <c r="K6" s="67" t="e">
        <v>#REF!</v>
      </c>
      <c r="L6" s="67" t="e">
        <v>#REF!</v>
      </c>
      <c r="M6" s="67" t="e">
        <v>#REF!</v>
      </c>
      <c r="N6" s="67">
        <v>0</v>
      </c>
      <c r="O6" s="67" t="e">
        <v>#REF!</v>
      </c>
      <c r="P6" s="67">
        <v>0</v>
      </c>
      <c r="Q6" s="103" t="e">
        <v>#REF!</v>
      </c>
    </row>
    <row r="7" spans="1:29" s="64" customFormat="1" ht="78" customHeight="1">
      <c r="A7" s="93">
        <v>45231</v>
      </c>
      <c r="B7" s="65" t="s">
        <v>39</v>
      </c>
      <c r="C7" s="168" t="s">
        <v>420</v>
      </c>
      <c r="D7" s="224" t="s">
        <v>479</v>
      </c>
      <c r="E7" s="228" t="s">
        <v>428</v>
      </c>
      <c r="F7" s="170" t="s">
        <v>94</v>
      </c>
      <c r="G7" s="224" t="s">
        <v>422</v>
      </c>
      <c r="H7" s="66" t="s">
        <v>419</v>
      </c>
      <c r="I7" s="66"/>
      <c r="J7" s="66"/>
      <c r="K7" s="67">
        <v>4</v>
      </c>
      <c r="L7" s="67">
        <v>2.38</v>
      </c>
      <c r="M7" s="67">
        <v>1.9100000000000001</v>
      </c>
      <c r="N7" s="67">
        <v>0</v>
      </c>
      <c r="O7" s="67">
        <v>2.5</v>
      </c>
      <c r="P7" s="67">
        <v>1</v>
      </c>
      <c r="Q7" s="103">
        <v>678.75</v>
      </c>
    </row>
    <row r="8" spans="1:29" s="64" customFormat="1" ht="78" customHeight="1">
      <c r="A8" s="93">
        <v>45232</v>
      </c>
      <c r="B8" s="65" t="s">
        <v>4</v>
      </c>
      <c r="C8" s="168" t="s">
        <v>112</v>
      </c>
      <c r="D8" s="164" t="s">
        <v>486</v>
      </c>
      <c r="E8" s="224" t="s">
        <v>423</v>
      </c>
      <c r="F8" s="164" t="s">
        <v>126</v>
      </c>
      <c r="G8" s="229" t="s">
        <v>480</v>
      </c>
      <c r="H8" s="66" t="s">
        <v>419</v>
      </c>
      <c r="I8" s="66"/>
      <c r="J8" s="66"/>
      <c r="K8" s="67">
        <v>4.5199999999999996</v>
      </c>
      <c r="L8" s="67">
        <v>2.1</v>
      </c>
      <c r="M8" s="67">
        <v>1.44</v>
      </c>
      <c r="N8" s="67">
        <v>0</v>
      </c>
      <c r="O8" s="67">
        <v>2.8</v>
      </c>
      <c r="P8" s="67">
        <v>1</v>
      </c>
      <c r="Q8" s="103">
        <v>695.9</v>
      </c>
    </row>
    <row r="9" spans="1:29" s="69" customFormat="1" ht="78" customHeight="1" thickBot="1">
      <c r="A9" s="104">
        <v>45233</v>
      </c>
      <c r="B9" s="68" t="s">
        <v>5</v>
      </c>
      <c r="C9" s="171" t="s">
        <v>113</v>
      </c>
      <c r="D9" s="230" t="s">
        <v>497</v>
      </c>
      <c r="E9" s="175" t="s">
        <v>487</v>
      </c>
      <c r="F9" s="172" t="s">
        <v>95</v>
      </c>
      <c r="G9" s="231" t="s">
        <v>424</v>
      </c>
      <c r="H9" s="105"/>
      <c r="I9" s="106" t="s">
        <v>417</v>
      </c>
      <c r="J9" s="106"/>
      <c r="K9" s="107">
        <v>4</v>
      </c>
      <c r="L9" s="107">
        <v>2.1</v>
      </c>
      <c r="M9" s="107">
        <v>1.95</v>
      </c>
      <c r="N9" s="107">
        <v>0.8</v>
      </c>
      <c r="O9" s="107">
        <v>2.5</v>
      </c>
      <c r="P9" s="107">
        <v>0</v>
      </c>
      <c r="Q9" s="108">
        <v>718.75</v>
      </c>
      <c r="AB9" s="217"/>
    </row>
    <row r="10" spans="1:29" s="64" customFormat="1" ht="78" customHeight="1">
      <c r="A10" s="120">
        <v>45236</v>
      </c>
      <c r="B10" s="113" t="s">
        <v>6</v>
      </c>
      <c r="C10" s="176" t="s">
        <v>91</v>
      </c>
      <c r="D10" s="164" t="s">
        <v>489</v>
      </c>
      <c r="E10" s="228" t="s">
        <v>425</v>
      </c>
      <c r="F10" s="173" t="s">
        <v>127</v>
      </c>
      <c r="G10" s="224" t="s">
        <v>426</v>
      </c>
      <c r="H10" s="121"/>
      <c r="I10" s="121" t="s">
        <v>417</v>
      </c>
      <c r="J10" s="121"/>
      <c r="K10" s="122">
        <v>4.58</v>
      </c>
      <c r="L10" s="122">
        <v>2.6300000000000003</v>
      </c>
      <c r="M10" s="122">
        <v>1.07</v>
      </c>
      <c r="N10" s="122">
        <v>0.8</v>
      </c>
      <c r="O10" s="122">
        <v>2.5</v>
      </c>
      <c r="P10" s="63">
        <v>0</v>
      </c>
      <c r="Q10" s="102">
        <v>777.1</v>
      </c>
    </row>
    <row r="11" spans="1:29" s="64" customFormat="1" ht="78" customHeight="1">
      <c r="A11" s="93">
        <v>45237</v>
      </c>
      <c r="B11" s="65" t="s">
        <v>7</v>
      </c>
      <c r="C11" s="173" t="s">
        <v>114</v>
      </c>
      <c r="D11" s="224" t="s">
        <v>427</v>
      </c>
      <c r="E11" s="224" t="s">
        <v>488</v>
      </c>
      <c r="F11" s="173" t="s">
        <v>128</v>
      </c>
      <c r="G11" s="224" t="s">
        <v>429</v>
      </c>
      <c r="H11" s="66" t="s">
        <v>419</v>
      </c>
      <c r="I11" s="66"/>
      <c r="J11" s="66"/>
      <c r="K11" s="67">
        <v>4.8000000000000007</v>
      </c>
      <c r="L11" s="67">
        <v>2.37</v>
      </c>
      <c r="M11" s="67">
        <v>1.9700000000000002</v>
      </c>
      <c r="N11" s="67">
        <v>0</v>
      </c>
      <c r="O11" s="67">
        <v>2.6</v>
      </c>
      <c r="P11" s="67">
        <v>1</v>
      </c>
      <c r="Q11" s="103">
        <v>740</v>
      </c>
      <c r="AA11" s="198"/>
    </row>
    <row r="12" spans="1:29" s="64" customFormat="1" ht="78" customHeight="1">
      <c r="A12" s="93">
        <v>45238</v>
      </c>
      <c r="B12" s="65" t="s">
        <v>3</v>
      </c>
      <c r="C12" s="164" t="s">
        <v>100</v>
      </c>
      <c r="D12" s="229" t="s">
        <v>430</v>
      </c>
      <c r="E12" s="232" t="s">
        <v>481</v>
      </c>
      <c r="F12" s="173" t="s">
        <v>381</v>
      </c>
      <c r="G12" s="224" t="s">
        <v>431</v>
      </c>
      <c r="H12" s="66" t="s">
        <v>419</v>
      </c>
      <c r="I12" s="66"/>
      <c r="J12" s="66"/>
      <c r="K12" s="67">
        <v>4.54</v>
      </c>
      <c r="L12" s="67">
        <v>2.88</v>
      </c>
      <c r="M12" s="67">
        <v>1.5</v>
      </c>
      <c r="N12" s="67">
        <v>0</v>
      </c>
      <c r="O12" s="67">
        <v>2.5</v>
      </c>
      <c r="P12" s="67">
        <v>1</v>
      </c>
      <c r="Q12" s="103">
        <v>743.8</v>
      </c>
      <c r="S12" s="197"/>
      <c r="T12" s="198"/>
    </row>
    <row r="13" spans="1:29" s="64" customFormat="1" ht="78" customHeight="1">
      <c r="A13" s="93">
        <v>45239</v>
      </c>
      <c r="B13" s="65" t="s">
        <v>4</v>
      </c>
      <c r="C13" s="167" t="s">
        <v>106</v>
      </c>
      <c r="D13" s="224" t="s">
        <v>490</v>
      </c>
      <c r="E13" s="233" t="s">
        <v>432</v>
      </c>
      <c r="F13" s="176" t="s">
        <v>129</v>
      </c>
      <c r="G13" s="229" t="s">
        <v>433</v>
      </c>
      <c r="H13" s="66"/>
      <c r="I13" s="66"/>
      <c r="J13" s="66" t="s">
        <v>48</v>
      </c>
      <c r="K13" s="67">
        <v>4.21</v>
      </c>
      <c r="L13" s="67">
        <v>2.2400000000000002</v>
      </c>
      <c r="M13" s="67">
        <v>1.77</v>
      </c>
      <c r="N13" s="67">
        <v>0</v>
      </c>
      <c r="O13" s="67">
        <v>2.8</v>
      </c>
      <c r="P13" s="67">
        <v>0</v>
      </c>
      <c r="Q13" s="103">
        <v>632.95000000000005</v>
      </c>
    </row>
    <row r="14" spans="1:29" s="64" customFormat="1" ht="78" customHeight="1" thickBot="1">
      <c r="A14" s="104">
        <v>45240</v>
      </c>
      <c r="B14" s="68" t="s">
        <v>5</v>
      </c>
      <c r="C14" s="174" t="s">
        <v>99</v>
      </c>
      <c r="D14" s="230" t="s">
        <v>491</v>
      </c>
      <c r="E14" s="234" t="s">
        <v>435</v>
      </c>
      <c r="F14" s="172" t="s">
        <v>94</v>
      </c>
      <c r="G14" s="231" t="s">
        <v>436</v>
      </c>
      <c r="H14" s="106" t="s">
        <v>419</v>
      </c>
      <c r="I14" s="106"/>
      <c r="J14" s="106"/>
      <c r="K14" s="67">
        <v>4</v>
      </c>
      <c r="L14" s="67">
        <v>2.62</v>
      </c>
      <c r="M14" s="67">
        <v>1.02</v>
      </c>
      <c r="N14" s="67">
        <v>0</v>
      </c>
      <c r="O14" s="67">
        <v>2.5</v>
      </c>
      <c r="P14" s="67">
        <v>1</v>
      </c>
      <c r="Q14" s="103">
        <v>674.5</v>
      </c>
      <c r="T14" s="197"/>
    </row>
    <row r="15" spans="1:29" s="64" customFormat="1" ht="78" customHeight="1">
      <c r="A15" s="120">
        <v>45243</v>
      </c>
      <c r="B15" s="113" t="s">
        <v>6</v>
      </c>
      <c r="C15" s="176" t="s">
        <v>112</v>
      </c>
      <c r="D15" s="224" t="s">
        <v>498</v>
      </c>
      <c r="E15" s="232" t="s">
        <v>437</v>
      </c>
      <c r="F15" s="176" t="s">
        <v>88</v>
      </c>
      <c r="G15" s="233" t="s">
        <v>438</v>
      </c>
      <c r="H15" s="121" t="s">
        <v>419</v>
      </c>
      <c r="I15" s="121"/>
      <c r="J15" s="121"/>
      <c r="K15" s="63">
        <v>4.54</v>
      </c>
      <c r="L15" s="63">
        <v>2.6700000000000004</v>
      </c>
      <c r="M15" s="63">
        <v>1.5699999999999998</v>
      </c>
      <c r="N15" s="63">
        <v>0</v>
      </c>
      <c r="O15" s="63">
        <v>2.8</v>
      </c>
      <c r="P15" s="63">
        <v>1</v>
      </c>
      <c r="Q15" s="102">
        <v>743.30000000000007</v>
      </c>
    </row>
    <row r="16" spans="1:29" s="64" customFormat="1" ht="78" customHeight="1">
      <c r="A16" s="93">
        <v>45244</v>
      </c>
      <c r="B16" s="65" t="s">
        <v>7</v>
      </c>
      <c r="C16" s="173" t="s">
        <v>98</v>
      </c>
      <c r="D16" s="224" t="s">
        <v>439</v>
      </c>
      <c r="E16" s="232" t="s">
        <v>440</v>
      </c>
      <c r="F16" s="173" t="s">
        <v>122</v>
      </c>
      <c r="G16" s="228" t="s">
        <v>441</v>
      </c>
      <c r="H16" s="66"/>
      <c r="I16" s="66" t="s">
        <v>417</v>
      </c>
      <c r="J16" s="66"/>
      <c r="K16" s="67">
        <v>4.2699999999999996</v>
      </c>
      <c r="L16" s="67">
        <v>2.2000000000000002</v>
      </c>
      <c r="M16" s="67">
        <v>1.9200000000000002</v>
      </c>
      <c r="N16" s="67">
        <v>0.8</v>
      </c>
      <c r="O16" s="67">
        <v>2.5</v>
      </c>
      <c r="P16" s="67">
        <v>0</v>
      </c>
      <c r="Q16" s="103">
        <v>744.4</v>
      </c>
      <c r="V16" s="198"/>
    </row>
    <row r="17" spans="1:22" s="64" customFormat="1" ht="78" customHeight="1">
      <c r="A17" s="93">
        <v>45245</v>
      </c>
      <c r="B17" s="65" t="s">
        <v>3</v>
      </c>
      <c r="C17" s="173" t="s">
        <v>119</v>
      </c>
      <c r="D17" s="224" t="s">
        <v>442</v>
      </c>
      <c r="E17" s="232" t="s">
        <v>482</v>
      </c>
      <c r="F17" s="173" t="s">
        <v>306</v>
      </c>
      <c r="G17" s="235" t="s">
        <v>499</v>
      </c>
      <c r="H17" s="66" t="s">
        <v>419</v>
      </c>
      <c r="I17" s="66"/>
      <c r="J17" s="66"/>
      <c r="K17" s="67">
        <v>4.28</v>
      </c>
      <c r="L17" s="67">
        <v>4.1899999999999995</v>
      </c>
      <c r="M17" s="67">
        <v>0.92</v>
      </c>
      <c r="N17" s="67">
        <v>0</v>
      </c>
      <c r="O17" s="67">
        <v>2.5</v>
      </c>
      <c r="P17" s="67">
        <v>1</v>
      </c>
      <c r="Q17" s="103">
        <v>809.34999999999991</v>
      </c>
      <c r="T17" s="82"/>
    </row>
    <row r="18" spans="1:22" s="64" customFormat="1" ht="78" customHeight="1">
      <c r="A18" s="93">
        <v>45246</v>
      </c>
      <c r="B18" s="65" t="s">
        <v>4</v>
      </c>
      <c r="C18" s="176" t="s">
        <v>115</v>
      </c>
      <c r="D18" s="224" t="s">
        <v>443</v>
      </c>
      <c r="E18" s="170" t="s">
        <v>492</v>
      </c>
      <c r="F18" s="173" t="s">
        <v>90</v>
      </c>
      <c r="G18" s="229" t="s">
        <v>444</v>
      </c>
      <c r="H18" s="66" t="s">
        <v>419</v>
      </c>
      <c r="I18" s="66"/>
      <c r="J18" s="66"/>
      <c r="K18" s="67">
        <v>5</v>
      </c>
      <c r="L18" s="67">
        <v>2.4</v>
      </c>
      <c r="M18" s="67">
        <v>1.9199999999999997</v>
      </c>
      <c r="N18" s="67">
        <v>0</v>
      </c>
      <c r="O18" s="67">
        <v>2.5</v>
      </c>
      <c r="P18" s="67">
        <v>1</v>
      </c>
      <c r="Q18" s="103">
        <v>750.5</v>
      </c>
      <c r="V18" s="197"/>
    </row>
    <row r="19" spans="1:22" s="64" customFormat="1" ht="78" customHeight="1" thickBot="1">
      <c r="A19" s="104">
        <v>45247</v>
      </c>
      <c r="B19" s="68" t="s">
        <v>41</v>
      </c>
      <c r="C19" s="172" t="s">
        <v>110</v>
      </c>
      <c r="D19" s="175" t="s">
        <v>493</v>
      </c>
      <c r="E19" s="230" t="s">
        <v>445</v>
      </c>
      <c r="F19" s="172" t="s">
        <v>171</v>
      </c>
      <c r="G19" s="230" t="s">
        <v>484</v>
      </c>
      <c r="H19" s="106"/>
      <c r="I19" s="106"/>
      <c r="J19" s="106" t="s">
        <v>48</v>
      </c>
      <c r="K19" s="107">
        <v>4</v>
      </c>
      <c r="L19" s="107">
        <v>3.6</v>
      </c>
      <c r="M19" s="107">
        <v>1.5</v>
      </c>
      <c r="N19" s="107">
        <v>0</v>
      </c>
      <c r="O19" s="107">
        <v>2.5</v>
      </c>
      <c r="P19" s="107">
        <v>0</v>
      </c>
      <c r="Q19" s="108">
        <v>700</v>
      </c>
    </row>
    <row r="20" spans="1:22" s="64" customFormat="1" ht="78" customHeight="1">
      <c r="A20" s="120">
        <v>45250</v>
      </c>
      <c r="B20" s="113" t="s">
        <v>6</v>
      </c>
      <c r="C20" s="176" t="s">
        <v>312</v>
      </c>
      <c r="D20" s="224" t="s">
        <v>446</v>
      </c>
      <c r="E20" s="236" t="s">
        <v>447</v>
      </c>
      <c r="F20" s="176" t="s">
        <v>123</v>
      </c>
      <c r="G20" s="228" t="s">
        <v>448</v>
      </c>
      <c r="H20" s="121" t="s">
        <v>419</v>
      </c>
      <c r="I20" s="121"/>
      <c r="J20" s="121"/>
      <c r="K20" s="122">
        <v>4.9300000000000006</v>
      </c>
      <c r="L20" s="122">
        <v>2.8600000000000003</v>
      </c>
      <c r="M20" s="122">
        <v>1.29</v>
      </c>
      <c r="N20" s="122">
        <v>0</v>
      </c>
      <c r="O20" s="122">
        <v>2.5</v>
      </c>
      <c r="P20" s="122">
        <v>1</v>
      </c>
      <c r="Q20" s="123">
        <v>764.35</v>
      </c>
      <c r="T20" s="198"/>
      <c r="U20" s="163"/>
    </row>
    <row r="21" spans="1:22" s="64" customFormat="1" ht="78" customHeight="1">
      <c r="A21" s="93">
        <v>45251</v>
      </c>
      <c r="B21" s="65" t="s">
        <v>7</v>
      </c>
      <c r="C21" s="167" t="s">
        <v>106</v>
      </c>
      <c r="D21" s="224" t="s">
        <v>449</v>
      </c>
      <c r="E21" s="229" t="s">
        <v>450</v>
      </c>
      <c r="F21" s="173" t="s">
        <v>92</v>
      </c>
      <c r="G21" s="229" t="s">
        <v>451</v>
      </c>
      <c r="H21" s="66" t="s">
        <v>419</v>
      </c>
      <c r="I21" s="66"/>
      <c r="J21" s="66"/>
      <c r="K21" s="67">
        <v>4.5999999999999996</v>
      </c>
      <c r="L21" s="67">
        <v>2.4500000000000002</v>
      </c>
      <c r="M21" s="67">
        <v>0.85</v>
      </c>
      <c r="N21" s="67">
        <v>0</v>
      </c>
      <c r="O21" s="67">
        <v>2.8</v>
      </c>
      <c r="P21" s="67">
        <v>1</v>
      </c>
      <c r="Q21" s="103">
        <v>713</v>
      </c>
      <c r="S21" s="197"/>
    </row>
    <row r="22" spans="1:22" s="64" customFormat="1" ht="78" customHeight="1">
      <c r="A22" s="93">
        <v>45252</v>
      </c>
      <c r="B22" s="65" t="s">
        <v>3</v>
      </c>
      <c r="C22" s="164" t="s">
        <v>121</v>
      </c>
      <c r="D22" s="237" t="s">
        <v>494</v>
      </c>
      <c r="E22" s="229" t="s">
        <v>452</v>
      </c>
      <c r="F22" s="173" t="s">
        <v>94</v>
      </c>
      <c r="G22" s="233" t="s">
        <v>453</v>
      </c>
      <c r="H22" s="66" t="s">
        <v>419</v>
      </c>
      <c r="I22" s="66"/>
      <c r="J22" s="66"/>
      <c r="K22" s="67">
        <v>4.3499999999999996</v>
      </c>
      <c r="L22" s="67">
        <v>4.0999999999999996</v>
      </c>
      <c r="M22" s="67">
        <v>1.22</v>
      </c>
      <c r="N22" s="67">
        <v>0</v>
      </c>
      <c r="O22" s="67">
        <v>2.5</v>
      </c>
      <c r="P22" s="67">
        <v>1</v>
      </c>
      <c r="Q22" s="103">
        <v>815</v>
      </c>
      <c r="T22" s="82"/>
    </row>
    <row r="23" spans="1:22" s="64" customFormat="1" ht="78" customHeight="1">
      <c r="A23" s="93">
        <v>45253</v>
      </c>
      <c r="B23" s="65" t="s">
        <v>4</v>
      </c>
      <c r="C23" s="164" t="s">
        <v>112</v>
      </c>
      <c r="D23" s="224" t="s">
        <v>454</v>
      </c>
      <c r="E23" s="233" t="s">
        <v>485</v>
      </c>
      <c r="F23" s="173" t="s">
        <v>124</v>
      </c>
      <c r="G23" s="228" t="s">
        <v>455</v>
      </c>
      <c r="H23" s="66"/>
      <c r="I23" s="66" t="s">
        <v>417</v>
      </c>
      <c r="J23" s="66"/>
      <c r="K23" s="67">
        <v>4.9500000000000011</v>
      </c>
      <c r="L23" s="67">
        <v>2.1</v>
      </c>
      <c r="M23" s="67">
        <v>1.9000000000000001</v>
      </c>
      <c r="N23" s="67">
        <v>0.8</v>
      </c>
      <c r="O23" s="67">
        <v>2.5</v>
      </c>
      <c r="P23" s="67">
        <v>0</v>
      </c>
      <c r="Q23" s="103">
        <v>784</v>
      </c>
      <c r="V23" s="163"/>
    </row>
    <row r="24" spans="1:22" s="64" customFormat="1" ht="78" customHeight="1" thickBot="1">
      <c r="A24" s="104">
        <v>45254</v>
      </c>
      <c r="B24" s="68" t="s">
        <v>5</v>
      </c>
      <c r="C24" s="172" t="s">
        <v>101</v>
      </c>
      <c r="D24" s="175" t="s">
        <v>495</v>
      </c>
      <c r="E24" s="230" t="s">
        <v>456</v>
      </c>
      <c r="F24" s="172" t="s">
        <v>391</v>
      </c>
      <c r="G24" s="234" t="s">
        <v>457</v>
      </c>
      <c r="H24" s="106" t="s">
        <v>419</v>
      </c>
      <c r="I24" s="106"/>
      <c r="J24" s="106"/>
      <c r="K24" s="107">
        <v>4.05</v>
      </c>
      <c r="L24" s="107">
        <v>2.4700000000000002</v>
      </c>
      <c r="M24" s="107">
        <v>1.65</v>
      </c>
      <c r="N24" s="107">
        <v>0</v>
      </c>
      <c r="O24" s="107">
        <v>2.5</v>
      </c>
      <c r="P24" s="107">
        <v>1</v>
      </c>
      <c r="Q24" s="108">
        <v>682.5</v>
      </c>
    </row>
    <row r="25" spans="1:22" s="64" customFormat="1" ht="78" customHeight="1">
      <c r="A25" s="120">
        <v>45257</v>
      </c>
      <c r="B25" s="113" t="s">
        <v>6</v>
      </c>
      <c r="C25" s="164" t="s">
        <v>112</v>
      </c>
      <c r="D25" s="238" t="s">
        <v>458</v>
      </c>
      <c r="E25" s="224" t="s">
        <v>459</v>
      </c>
      <c r="F25" s="176" t="s">
        <v>89</v>
      </c>
      <c r="G25" s="224" t="s">
        <v>444</v>
      </c>
      <c r="H25" s="155" t="s">
        <v>419</v>
      </c>
      <c r="I25" s="121"/>
      <c r="J25" s="121"/>
      <c r="K25" s="122">
        <v>4.5699999999999994</v>
      </c>
      <c r="L25" s="122">
        <v>2.6</v>
      </c>
      <c r="M25" s="122">
        <v>1.4400000000000002</v>
      </c>
      <c r="N25" s="122">
        <v>0</v>
      </c>
      <c r="O25" s="122">
        <v>2.5</v>
      </c>
      <c r="P25" s="122">
        <v>1</v>
      </c>
      <c r="Q25" s="123">
        <v>723.4</v>
      </c>
    </row>
    <row r="26" spans="1:22" s="64" customFormat="1" ht="78" customHeight="1">
      <c r="A26" s="93">
        <v>45258</v>
      </c>
      <c r="B26" s="65" t="s">
        <v>7</v>
      </c>
      <c r="C26" s="168" t="s">
        <v>105</v>
      </c>
      <c r="D26" s="164" t="s">
        <v>111</v>
      </c>
      <c r="E26" s="232" t="s">
        <v>460</v>
      </c>
      <c r="F26" s="173" t="s">
        <v>93</v>
      </c>
      <c r="G26" s="228" t="s">
        <v>461</v>
      </c>
      <c r="H26" s="186" t="s">
        <v>419</v>
      </c>
      <c r="I26" s="66"/>
      <c r="J26" s="66"/>
      <c r="K26" s="67">
        <v>4.33</v>
      </c>
      <c r="L26" s="67">
        <v>2.44</v>
      </c>
      <c r="M26" s="67">
        <v>1.4800000000000002</v>
      </c>
      <c r="N26" s="67">
        <v>0</v>
      </c>
      <c r="O26" s="67">
        <v>2.5</v>
      </c>
      <c r="P26" s="67">
        <v>1</v>
      </c>
      <c r="Q26" s="103">
        <v>695.6</v>
      </c>
    </row>
    <row r="27" spans="1:22" s="64" customFormat="1" ht="78" customHeight="1">
      <c r="A27" s="120">
        <v>45259</v>
      </c>
      <c r="B27" s="113" t="s">
        <v>39</v>
      </c>
      <c r="C27" s="167" t="s">
        <v>119</v>
      </c>
      <c r="D27" s="224" t="s">
        <v>462</v>
      </c>
      <c r="E27" s="229" t="s">
        <v>463</v>
      </c>
      <c r="F27" s="173" t="s">
        <v>391</v>
      </c>
      <c r="G27" s="228" t="s">
        <v>464</v>
      </c>
      <c r="H27" s="140"/>
      <c r="I27" s="121"/>
      <c r="J27" s="121" t="s">
        <v>48</v>
      </c>
      <c r="K27" s="122">
        <v>4.1100000000000003</v>
      </c>
      <c r="L27" s="122">
        <v>3.38</v>
      </c>
      <c r="M27" s="122">
        <v>1.17</v>
      </c>
      <c r="N27" s="122">
        <v>0</v>
      </c>
      <c r="O27" s="122">
        <v>2.5</v>
      </c>
      <c r="P27" s="122">
        <v>0</v>
      </c>
      <c r="Q27" s="123">
        <v>682.95</v>
      </c>
    </row>
    <row r="28" spans="1:22" s="64" customFormat="1" ht="78" customHeight="1" thickBot="1">
      <c r="A28" s="104">
        <v>45260</v>
      </c>
      <c r="B28" s="68" t="s">
        <v>40</v>
      </c>
      <c r="C28" s="195" t="s">
        <v>116</v>
      </c>
      <c r="D28" s="230" t="s">
        <v>465</v>
      </c>
      <c r="E28" s="175" t="s">
        <v>117</v>
      </c>
      <c r="F28" s="172" t="s">
        <v>125</v>
      </c>
      <c r="G28" s="234" t="s">
        <v>466</v>
      </c>
      <c r="H28" s="196" t="s">
        <v>419</v>
      </c>
      <c r="I28" s="106"/>
      <c r="J28" s="106"/>
      <c r="K28" s="107">
        <v>4</v>
      </c>
      <c r="L28" s="107">
        <v>2.6700000000000004</v>
      </c>
      <c r="M28" s="107">
        <v>2.2199999999999998</v>
      </c>
      <c r="N28" s="107">
        <v>0</v>
      </c>
      <c r="O28" s="107">
        <v>2.6</v>
      </c>
      <c r="P28" s="107">
        <v>1</v>
      </c>
      <c r="Q28" s="108">
        <v>712.75</v>
      </c>
    </row>
    <row r="29" spans="1:22" s="64" customFormat="1" ht="59.25" hidden="1" customHeight="1" thickBot="1">
      <c r="A29" s="187">
        <v>45261</v>
      </c>
      <c r="B29" s="188" t="s">
        <v>41</v>
      </c>
      <c r="C29" s="189"/>
      <c r="D29" s="190"/>
      <c r="E29" s="190"/>
      <c r="F29" s="190"/>
      <c r="G29" s="191"/>
      <c r="H29" s="192"/>
      <c r="I29" s="192"/>
      <c r="J29" s="192"/>
      <c r="K29" s="193" t="e">
        <v>#REF!</v>
      </c>
      <c r="L29" s="193" t="e">
        <v>#REF!</v>
      </c>
      <c r="M29" s="193" t="e">
        <v>#REF!</v>
      </c>
      <c r="N29" s="193">
        <v>0</v>
      </c>
      <c r="O29" s="193" t="e">
        <v>#REF!</v>
      </c>
      <c r="P29" s="193">
        <v>0</v>
      </c>
      <c r="Q29" s="194" t="e">
        <v>#REF!</v>
      </c>
    </row>
    <row r="30" spans="1:22" ht="25.5" customHeight="1" thickBot="1">
      <c r="A30" s="70"/>
      <c r="B30" s="70"/>
      <c r="C30" s="251" t="s">
        <v>24</v>
      </c>
      <c r="D30" s="87" t="s">
        <v>25</v>
      </c>
      <c r="E30" s="245" t="s">
        <v>26</v>
      </c>
      <c r="F30" s="245" t="s">
        <v>27</v>
      </c>
      <c r="G30" s="245" t="s">
        <v>28</v>
      </c>
      <c r="H30" s="245" t="s">
        <v>29</v>
      </c>
      <c r="I30" s="246" t="s">
        <v>30</v>
      </c>
      <c r="J30" s="246"/>
      <c r="K30" s="246"/>
      <c r="L30" s="246"/>
      <c r="M30" s="243" t="s">
        <v>31</v>
      </c>
      <c r="N30" s="243" t="s">
        <v>32</v>
      </c>
      <c r="O30" s="71"/>
      <c r="P30" s="71"/>
    </row>
    <row r="31" spans="1:22" ht="19.5" customHeight="1" thickBot="1">
      <c r="A31" s="70"/>
      <c r="B31" s="70"/>
      <c r="C31" s="246"/>
      <c r="D31" s="227" t="s">
        <v>36</v>
      </c>
      <c r="E31" s="246"/>
      <c r="F31" s="246"/>
      <c r="G31" s="246"/>
      <c r="H31" s="246"/>
      <c r="I31" s="89" t="s">
        <v>33</v>
      </c>
      <c r="J31" s="247" t="s">
        <v>34</v>
      </c>
      <c r="K31" s="248"/>
      <c r="L31" s="91" t="s">
        <v>35</v>
      </c>
      <c r="M31" s="244"/>
      <c r="N31" s="244"/>
      <c r="O31" s="71"/>
      <c r="P31" s="71"/>
    </row>
    <row r="32" spans="1:22" ht="19.5" customHeight="1" thickBot="1">
      <c r="A32" s="70"/>
      <c r="B32" s="70"/>
      <c r="C32" s="98">
        <v>1</v>
      </c>
      <c r="D32" s="99">
        <v>4</v>
      </c>
      <c r="E32" s="99">
        <v>7</v>
      </c>
      <c r="F32" s="99">
        <v>10</v>
      </c>
      <c r="G32" s="99">
        <v>22</v>
      </c>
      <c r="H32" s="100">
        <v>1</v>
      </c>
      <c r="I32" s="98">
        <v>6</v>
      </c>
      <c r="J32" s="249">
        <v>0</v>
      </c>
      <c r="K32" s="250"/>
      <c r="L32" s="99">
        <v>0</v>
      </c>
      <c r="M32" s="99">
        <v>4</v>
      </c>
      <c r="N32" s="101">
        <v>4</v>
      </c>
      <c r="O32" s="71"/>
      <c r="P32" s="71"/>
    </row>
    <row r="33" spans="1:17" ht="37.5" customHeight="1">
      <c r="A33" s="242" t="s">
        <v>477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</row>
    <row r="34" spans="1:17" ht="19.5" customHeight="1">
      <c r="A34" s="240" t="s">
        <v>476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</row>
    <row r="35" spans="1:17" ht="17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</row>
    <row r="36" spans="1:17"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s="76" customFormat="1"/>
    <row r="38" spans="1:17" s="76" customFormat="1">
      <c r="C38" s="72"/>
    </row>
    <row r="39" spans="1:17" s="76" customFormat="1">
      <c r="C39" s="72"/>
      <c r="E39" s="75"/>
      <c r="F39" s="73"/>
      <c r="G39" s="73"/>
      <c r="H39" s="73"/>
      <c r="I39" s="79"/>
      <c r="J39" s="79"/>
    </row>
    <row r="40" spans="1:17" s="76" customFormat="1">
      <c r="C40" s="72"/>
      <c r="D40" s="72"/>
      <c r="E40" s="75"/>
      <c r="F40" s="73"/>
      <c r="G40" s="73"/>
      <c r="H40" s="73"/>
      <c r="I40" s="79"/>
      <c r="J40" s="79"/>
    </row>
    <row r="41" spans="1:17" s="76" customFormat="1">
      <c r="C41" s="72"/>
      <c r="D41" s="72"/>
      <c r="E41" s="72"/>
      <c r="F41" s="72"/>
      <c r="G41" s="72"/>
      <c r="H41" s="72"/>
      <c r="I41" s="72"/>
      <c r="J41" s="72"/>
      <c r="K41" s="75"/>
      <c r="L41" s="73"/>
      <c r="M41" s="73"/>
      <c r="N41" s="73"/>
      <c r="O41" s="79"/>
    </row>
    <row r="42" spans="1:17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79"/>
    </row>
    <row r="43" spans="1:17" s="76" customFormat="1">
      <c r="F43" s="80"/>
      <c r="K43" s="72"/>
      <c r="L43" s="72"/>
      <c r="M43" s="72"/>
      <c r="N43" s="72"/>
      <c r="O43" s="72"/>
      <c r="P43" s="72"/>
      <c r="Q43" s="72"/>
    </row>
    <row r="44" spans="1:17" s="76" customFormat="1">
      <c r="F44" s="55"/>
      <c r="K44" s="72"/>
      <c r="L44" s="72"/>
      <c r="M44" s="72"/>
      <c r="N44" s="72"/>
      <c r="O44" s="72"/>
      <c r="P44" s="72"/>
      <c r="Q44" s="72"/>
    </row>
    <row r="53" spans="3:17" ht="21.5">
      <c r="C53" s="81"/>
      <c r="D53" s="81"/>
      <c r="E53" s="81"/>
      <c r="F53" s="82"/>
      <c r="G53" s="83"/>
      <c r="H53" s="84"/>
      <c r="I53" s="84"/>
      <c r="J53" s="84"/>
      <c r="K53" s="85"/>
      <c r="L53" s="85"/>
      <c r="M53" s="85"/>
      <c r="N53" s="85"/>
      <c r="O53" s="85"/>
      <c r="P53" s="85"/>
      <c r="Q53" s="85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J31:K31"/>
    <mergeCell ref="J32:K32"/>
    <mergeCell ref="A33:Q33"/>
    <mergeCell ref="A34:Q35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3"/>
  <sheetViews>
    <sheetView view="pageBreakPreview" zoomScale="60" zoomScaleNormal="70" workbookViewId="0">
      <selection activeCell="E9" sqref="E9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5" width="39.7265625" style="76" customWidth="1"/>
    <col min="6" max="6" width="26" style="76" customWidth="1"/>
    <col min="7" max="7" width="34.7265625" style="76" customWidth="1"/>
    <col min="8" max="10" width="7.6328125" style="76" customWidth="1"/>
    <col min="11" max="17" width="5" style="72" customWidth="1"/>
    <col min="18" max="16384" width="9" style="74"/>
  </cols>
  <sheetData>
    <row r="1" spans="1:29" s="51" customFormat="1">
      <c r="A1" s="260" t="s">
        <v>474</v>
      </c>
      <c r="B1" s="261"/>
      <c r="C1" s="261"/>
      <c r="D1" s="261"/>
      <c r="E1" s="261"/>
      <c r="F1" s="261"/>
      <c r="G1" s="261"/>
      <c r="H1" s="261"/>
      <c r="I1" s="49"/>
      <c r="J1" s="49"/>
      <c r="K1" s="50"/>
      <c r="L1" s="50"/>
      <c r="M1" s="50"/>
      <c r="N1" s="50"/>
      <c r="O1" s="50"/>
      <c r="P1" s="50"/>
      <c r="Q1" s="50"/>
    </row>
    <row r="2" spans="1:29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29" s="60" customFormat="1" ht="18.75" customHeight="1">
      <c r="A3" s="262" t="s">
        <v>9</v>
      </c>
      <c r="B3" s="264" t="s">
        <v>10</v>
      </c>
      <c r="C3" s="266" t="s">
        <v>11</v>
      </c>
      <c r="D3" s="266" t="s">
        <v>12</v>
      </c>
      <c r="E3" s="266" t="s">
        <v>13</v>
      </c>
      <c r="F3" s="266" t="s">
        <v>14</v>
      </c>
      <c r="G3" s="254" t="s">
        <v>15</v>
      </c>
      <c r="H3" s="254" t="s">
        <v>16</v>
      </c>
      <c r="I3" s="254" t="s">
        <v>17</v>
      </c>
      <c r="J3" s="258" t="s">
        <v>48</v>
      </c>
      <c r="K3" s="256" t="s">
        <v>45</v>
      </c>
      <c r="L3" s="252" t="s">
        <v>46</v>
      </c>
      <c r="M3" s="252" t="s">
        <v>18</v>
      </c>
      <c r="N3" s="252" t="s">
        <v>19</v>
      </c>
      <c r="O3" s="252" t="s">
        <v>20</v>
      </c>
      <c r="P3" s="252" t="s">
        <v>21</v>
      </c>
      <c r="Q3" s="225" t="s">
        <v>22</v>
      </c>
    </row>
    <row r="4" spans="1:29" s="60" customFormat="1" ht="95.25" customHeight="1" thickBot="1">
      <c r="A4" s="263"/>
      <c r="B4" s="265"/>
      <c r="C4" s="255"/>
      <c r="D4" s="255"/>
      <c r="E4" s="255"/>
      <c r="F4" s="255"/>
      <c r="G4" s="255"/>
      <c r="H4" s="255"/>
      <c r="I4" s="255"/>
      <c r="J4" s="259"/>
      <c r="K4" s="257"/>
      <c r="L4" s="253"/>
      <c r="M4" s="253"/>
      <c r="N4" s="253"/>
      <c r="O4" s="253"/>
      <c r="P4" s="253"/>
      <c r="Q4" s="226" t="s">
        <v>23</v>
      </c>
      <c r="T4" s="216"/>
      <c r="U4" s="216"/>
      <c r="V4" s="216"/>
      <c r="W4" s="216"/>
      <c r="X4" s="216"/>
      <c r="Y4" s="216"/>
      <c r="Z4" s="216"/>
      <c r="AA4" s="216"/>
      <c r="AB4" s="216"/>
      <c r="AC4" s="216"/>
    </row>
    <row r="5" spans="1:29" s="64" customFormat="1" ht="57.75" hidden="1" customHeight="1">
      <c r="A5" s="94">
        <v>45229</v>
      </c>
      <c r="B5" s="61" t="s">
        <v>37</v>
      </c>
      <c r="C5" s="164"/>
      <c r="D5" s="165"/>
      <c r="E5" s="164"/>
      <c r="F5" s="166"/>
      <c r="G5" s="167"/>
      <c r="H5" s="62"/>
      <c r="I5" s="62"/>
      <c r="J5" s="62"/>
      <c r="K5" s="63" t="e">
        <v>#REF!</v>
      </c>
      <c r="L5" s="63" t="e">
        <v>#REF!</v>
      </c>
      <c r="M5" s="63" t="e">
        <v>#REF!</v>
      </c>
      <c r="N5" s="63">
        <v>0</v>
      </c>
      <c r="O5" s="63" t="e">
        <v>#REF!</v>
      </c>
      <c r="P5" s="63">
        <v>0</v>
      </c>
      <c r="Q5" s="102" t="e">
        <v>#REF!</v>
      </c>
    </row>
    <row r="6" spans="1:29" s="64" customFormat="1" ht="59.25" hidden="1" customHeight="1">
      <c r="A6" s="93">
        <v>45230</v>
      </c>
      <c r="B6" s="65" t="s">
        <v>38</v>
      </c>
      <c r="C6" s="168"/>
      <c r="D6" s="164"/>
      <c r="E6" s="169"/>
      <c r="F6" s="170"/>
      <c r="G6" s="167"/>
      <c r="H6" s="66"/>
      <c r="I6" s="66"/>
      <c r="J6" s="66"/>
      <c r="K6" s="67" t="e">
        <v>#REF!</v>
      </c>
      <c r="L6" s="67" t="e">
        <v>#REF!</v>
      </c>
      <c r="M6" s="67" t="e">
        <v>#REF!</v>
      </c>
      <c r="N6" s="67">
        <v>0</v>
      </c>
      <c r="O6" s="67" t="e">
        <v>#REF!</v>
      </c>
      <c r="P6" s="67">
        <v>0</v>
      </c>
      <c r="Q6" s="103" t="e">
        <v>#REF!</v>
      </c>
    </row>
    <row r="7" spans="1:29" s="64" customFormat="1" ht="78" customHeight="1">
      <c r="A7" s="93">
        <v>45231</v>
      </c>
      <c r="B7" s="65" t="s">
        <v>39</v>
      </c>
      <c r="C7" s="168" t="s">
        <v>420</v>
      </c>
      <c r="D7" s="224" t="s">
        <v>479</v>
      </c>
      <c r="E7" s="228" t="s">
        <v>428</v>
      </c>
      <c r="F7" s="170" t="s">
        <v>94</v>
      </c>
      <c r="G7" s="224" t="s">
        <v>422</v>
      </c>
      <c r="H7" s="121" t="s">
        <v>471</v>
      </c>
      <c r="I7" s="121"/>
      <c r="J7" s="121"/>
      <c r="K7" s="67">
        <v>4</v>
      </c>
      <c r="L7" s="67">
        <v>2.38</v>
      </c>
      <c r="M7" s="67">
        <v>1.9100000000000001</v>
      </c>
      <c r="N7" s="67">
        <v>0</v>
      </c>
      <c r="O7" s="67">
        <v>2.5</v>
      </c>
      <c r="P7" s="67">
        <v>1</v>
      </c>
      <c r="Q7" s="103">
        <v>678.75</v>
      </c>
    </row>
    <row r="8" spans="1:29" s="64" customFormat="1" ht="78" customHeight="1">
      <c r="A8" s="93">
        <v>45232</v>
      </c>
      <c r="B8" s="65" t="s">
        <v>4</v>
      </c>
      <c r="C8" s="168" t="s">
        <v>112</v>
      </c>
      <c r="D8" s="164" t="s">
        <v>486</v>
      </c>
      <c r="E8" s="224" t="s">
        <v>423</v>
      </c>
      <c r="F8" s="164" t="s">
        <v>126</v>
      </c>
      <c r="G8" s="229" t="s">
        <v>480</v>
      </c>
      <c r="H8" s="66" t="s">
        <v>471</v>
      </c>
      <c r="I8" s="66"/>
      <c r="J8" s="66"/>
      <c r="K8" s="67">
        <v>4.5199999999999996</v>
      </c>
      <c r="L8" s="67">
        <v>2.1</v>
      </c>
      <c r="M8" s="67">
        <v>1.44</v>
      </c>
      <c r="N8" s="67">
        <v>0</v>
      </c>
      <c r="O8" s="67">
        <v>2.8</v>
      </c>
      <c r="P8" s="67">
        <v>1</v>
      </c>
      <c r="Q8" s="103">
        <v>695.9</v>
      </c>
    </row>
    <row r="9" spans="1:29" s="69" customFormat="1" ht="78" customHeight="1" thickBot="1">
      <c r="A9" s="104">
        <v>45233</v>
      </c>
      <c r="B9" s="68" t="s">
        <v>5</v>
      </c>
      <c r="C9" s="171" t="s">
        <v>113</v>
      </c>
      <c r="D9" s="230" t="s">
        <v>497</v>
      </c>
      <c r="E9" s="175" t="s">
        <v>487</v>
      </c>
      <c r="F9" s="172" t="s">
        <v>95</v>
      </c>
      <c r="G9" s="231" t="s">
        <v>424</v>
      </c>
      <c r="H9" s="105"/>
      <c r="I9" s="106" t="s">
        <v>469</v>
      </c>
      <c r="J9" s="106"/>
      <c r="K9" s="107">
        <v>4</v>
      </c>
      <c r="L9" s="107">
        <v>2.1</v>
      </c>
      <c r="M9" s="107">
        <v>1.95</v>
      </c>
      <c r="N9" s="107">
        <v>0.8</v>
      </c>
      <c r="O9" s="107">
        <v>2.5</v>
      </c>
      <c r="P9" s="107">
        <v>0</v>
      </c>
      <c r="Q9" s="108">
        <v>718.75</v>
      </c>
      <c r="AB9" s="217"/>
    </row>
    <row r="10" spans="1:29" s="64" customFormat="1" ht="78" customHeight="1">
      <c r="A10" s="120">
        <v>45236</v>
      </c>
      <c r="B10" s="113" t="s">
        <v>6</v>
      </c>
      <c r="C10" s="176" t="s">
        <v>91</v>
      </c>
      <c r="D10" s="164" t="s">
        <v>489</v>
      </c>
      <c r="E10" s="228" t="s">
        <v>425</v>
      </c>
      <c r="F10" s="173" t="s">
        <v>127</v>
      </c>
      <c r="G10" s="224" t="s">
        <v>426</v>
      </c>
      <c r="H10" s="121"/>
      <c r="I10" s="121" t="s">
        <v>469</v>
      </c>
      <c r="J10" s="121"/>
      <c r="K10" s="122">
        <v>4.58</v>
      </c>
      <c r="L10" s="122">
        <v>2.6300000000000003</v>
      </c>
      <c r="M10" s="122">
        <v>1.07</v>
      </c>
      <c r="N10" s="122">
        <v>0.8</v>
      </c>
      <c r="O10" s="122">
        <v>2.5</v>
      </c>
      <c r="P10" s="63">
        <v>0</v>
      </c>
      <c r="Q10" s="102">
        <v>777.1</v>
      </c>
    </row>
    <row r="11" spans="1:29" s="64" customFormat="1" ht="78" customHeight="1">
      <c r="A11" s="93">
        <v>45237</v>
      </c>
      <c r="B11" s="65" t="s">
        <v>7</v>
      </c>
      <c r="C11" s="173" t="s">
        <v>114</v>
      </c>
      <c r="D11" s="224" t="s">
        <v>427</v>
      </c>
      <c r="E11" s="224" t="s">
        <v>488</v>
      </c>
      <c r="F11" s="173" t="s">
        <v>128</v>
      </c>
      <c r="G11" s="224" t="s">
        <v>429</v>
      </c>
      <c r="H11" s="66" t="s">
        <v>471</v>
      </c>
      <c r="I11" s="66"/>
      <c r="J11" s="66"/>
      <c r="K11" s="67">
        <v>4.8000000000000007</v>
      </c>
      <c r="L11" s="67">
        <v>2.37</v>
      </c>
      <c r="M11" s="67">
        <v>1.9700000000000002</v>
      </c>
      <c r="N11" s="67">
        <v>0</v>
      </c>
      <c r="O11" s="67">
        <v>2.6</v>
      </c>
      <c r="P11" s="67">
        <v>1</v>
      </c>
      <c r="Q11" s="103">
        <v>740</v>
      </c>
      <c r="AA11" s="198"/>
    </row>
    <row r="12" spans="1:29" s="64" customFormat="1" ht="78" customHeight="1">
      <c r="A12" s="93">
        <v>45238</v>
      </c>
      <c r="B12" s="65" t="s">
        <v>3</v>
      </c>
      <c r="C12" s="164" t="s">
        <v>100</v>
      </c>
      <c r="D12" s="229" t="s">
        <v>430</v>
      </c>
      <c r="E12" s="232" t="s">
        <v>481</v>
      </c>
      <c r="F12" s="173" t="s">
        <v>381</v>
      </c>
      <c r="G12" s="224" t="s">
        <v>431</v>
      </c>
      <c r="H12" s="66" t="s">
        <v>471</v>
      </c>
      <c r="I12" s="66"/>
      <c r="J12" s="66"/>
      <c r="K12" s="67">
        <v>4.54</v>
      </c>
      <c r="L12" s="67">
        <v>2.88</v>
      </c>
      <c r="M12" s="67">
        <v>1.5</v>
      </c>
      <c r="N12" s="67">
        <v>0</v>
      </c>
      <c r="O12" s="67">
        <v>2.5</v>
      </c>
      <c r="P12" s="67">
        <v>1</v>
      </c>
      <c r="Q12" s="103">
        <v>743.8</v>
      </c>
      <c r="S12" s="197"/>
      <c r="T12" s="198"/>
    </row>
    <row r="13" spans="1:29" s="64" customFormat="1" ht="78" customHeight="1">
      <c r="A13" s="93">
        <v>45239</v>
      </c>
      <c r="B13" s="65" t="s">
        <v>4</v>
      </c>
      <c r="C13" s="167" t="s">
        <v>106</v>
      </c>
      <c r="D13" s="224" t="s">
        <v>490</v>
      </c>
      <c r="E13" s="233" t="s">
        <v>432</v>
      </c>
      <c r="F13" s="176" t="s">
        <v>129</v>
      </c>
      <c r="G13" s="229" t="s">
        <v>433</v>
      </c>
      <c r="H13" s="66"/>
      <c r="I13" s="66"/>
      <c r="J13" s="66" t="s">
        <v>470</v>
      </c>
      <c r="K13" s="67">
        <v>4.21</v>
      </c>
      <c r="L13" s="67">
        <v>2.2400000000000002</v>
      </c>
      <c r="M13" s="67">
        <v>1.77</v>
      </c>
      <c r="N13" s="67">
        <v>0</v>
      </c>
      <c r="O13" s="67">
        <v>2.8</v>
      </c>
      <c r="P13" s="67">
        <v>0</v>
      </c>
      <c r="Q13" s="103">
        <v>632.95000000000005</v>
      </c>
    </row>
    <row r="14" spans="1:29" s="64" customFormat="1" ht="78" customHeight="1" thickBot="1">
      <c r="A14" s="104">
        <v>45240</v>
      </c>
      <c r="B14" s="68" t="s">
        <v>5</v>
      </c>
      <c r="C14" s="174" t="s">
        <v>99</v>
      </c>
      <c r="D14" s="230" t="s">
        <v>491</v>
      </c>
      <c r="E14" s="234" t="s">
        <v>435</v>
      </c>
      <c r="F14" s="172" t="s">
        <v>94</v>
      </c>
      <c r="G14" s="231" t="s">
        <v>436</v>
      </c>
      <c r="H14" s="106" t="s">
        <v>471</v>
      </c>
      <c r="I14" s="106"/>
      <c r="J14" s="106"/>
      <c r="K14" s="67">
        <v>4</v>
      </c>
      <c r="L14" s="67">
        <v>2.62</v>
      </c>
      <c r="M14" s="67">
        <v>1.02</v>
      </c>
      <c r="N14" s="67">
        <v>0</v>
      </c>
      <c r="O14" s="67">
        <v>2.5</v>
      </c>
      <c r="P14" s="67">
        <v>1</v>
      </c>
      <c r="Q14" s="103">
        <v>674.5</v>
      </c>
      <c r="T14" s="197"/>
    </row>
    <row r="15" spans="1:29" s="64" customFormat="1" ht="78" customHeight="1">
      <c r="A15" s="120">
        <v>45243</v>
      </c>
      <c r="B15" s="113" t="s">
        <v>6</v>
      </c>
      <c r="C15" s="176" t="s">
        <v>112</v>
      </c>
      <c r="D15" s="224" t="s">
        <v>498</v>
      </c>
      <c r="E15" s="232" t="s">
        <v>437</v>
      </c>
      <c r="F15" s="176" t="s">
        <v>88</v>
      </c>
      <c r="G15" s="233" t="s">
        <v>438</v>
      </c>
      <c r="H15" s="121" t="s">
        <v>471</v>
      </c>
      <c r="I15" s="121"/>
      <c r="J15" s="121"/>
      <c r="K15" s="63">
        <v>4.54</v>
      </c>
      <c r="L15" s="63">
        <v>2.6700000000000004</v>
      </c>
      <c r="M15" s="63">
        <v>1.5699999999999998</v>
      </c>
      <c r="N15" s="63">
        <v>0</v>
      </c>
      <c r="O15" s="63">
        <v>2.8</v>
      </c>
      <c r="P15" s="63">
        <v>1</v>
      </c>
      <c r="Q15" s="102">
        <v>743.30000000000007</v>
      </c>
    </row>
    <row r="16" spans="1:29" s="64" customFormat="1" ht="78" customHeight="1">
      <c r="A16" s="93">
        <v>45244</v>
      </c>
      <c r="B16" s="65" t="s">
        <v>7</v>
      </c>
      <c r="C16" s="173" t="s">
        <v>98</v>
      </c>
      <c r="D16" s="224" t="s">
        <v>439</v>
      </c>
      <c r="E16" s="232" t="s">
        <v>440</v>
      </c>
      <c r="F16" s="173" t="s">
        <v>122</v>
      </c>
      <c r="G16" s="228" t="s">
        <v>441</v>
      </c>
      <c r="H16" s="66"/>
      <c r="I16" s="66" t="s">
        <v>469</v>
      </c>
      <c r="J16" s="66"/>
      <c r="K16" s="67">
        <v>4.2699999999999996</v>
      </c>
      <c r="L16" s="67">
        <v>2.2000000000000002</v>
      </c>
      <c r="M16" s="67">
        <v>1.9200000000000002</v>
      </c>
      <c r="N16" s="67">
        <v>0.8</v>
      </c>
      <c r="O16" s="67">
        <v>2.5</v>
      </c>
      <c r="P16" s="67">
        <v>0</v>
      </c>
      <c r="Q16" s="103">
        <v>744.4</v>
      </c>
      <c r="V16" s="198"/>
    </row>
    <row r="17" spans="1:22" s="64" customFormat="1" ht="78" customHeight="1">
      <c r="A17" s="93">
        <v>45245</v>
      </c>
      <c r="B17" s="65" t="s">
        <v>3</v>
      </c>
      <c r="C17" s="173" t="s">
        <v>119</v>
      </c>
      <c r="D17" s="224" t="s">
        <v>442</v>
      </c>
      <c r="E17" s="232" t="s">
        <v>482</v>
      </c>
      <c r="F17" s="173" t="s">
        <v>306</v>
      </c>
      <c r="G17" s="235" t="s">
        <v>499</v>
      </c>
      <c r="H17" s="66" t="s">
        <v>471</v>
      </c>
      <c r="I17" s="66"/>
      <c r="J17" s="66"/>
      <c r="K17" s="67">
        <v>4.28</v>
      </c>
      <c r="L17" s="67">
        <v>4.1899999999999995</v>
      </c>
      <c r="M17" s="67">
        <v>0.92</v>
      </c>
      <c r="N17" s="67">
        <v>0</v>
      </c>
      <c r="O17" s="67">
        <v>2.5</v>
      </c>
      <c r="P17" s="67">
        <v>1</v>
      </c>
      <c r="Q17" s="103">
        <v>809.34999999999991</v>
      </c>
      <c r="T17" s="82"/>
    </row>
    <row r="18" spans="1:22" s="64" customFormat="1" ht="78" customHeight="1">
      <c r="A18" s="93">
        <v>45246</v>
      </c>
      <c r="B18" s="65" t="s">
        <v>4</v>
      </c>
      <c r="C18" s="176" t="s">
        <v>115</v>
      </c>
      <c r="D18" s="224" t="s">
        <v>443</v>
      </c>
      <c r="E18" s="170" t="s">
        <v>492</v>
      </c>
      <c r="F18" s="173" t="s">
        <v>90</v>
      </c>
      <c r="G18" s="229" t="s">
        <v>444</v>
      </c>
      <c r="H18" s="66" t="s">
        <v>471</v>
      </c>
      <c r="I18" s="66"/>
      <c r="J18" s="66"/>
      <c r="K18" s="67">
        <v>5</v>
      </c>
      <c r="L18" s="67">
        <v>2.4</v>
      </c>
      <c r="M18" s="67">
        <v>1.9199999999999997</v>
      </c>
      <c r="N18" s="67">
        <v>0</v>
      </c>
      <c r="O18" s="67">
        <v>2.5</v>
      </c>
      <c r="P18" s="67">
        <v>1</v>
      </c>
      <c r="Q18" s="103">
        <v>750.5</v>
      </c>
      <c r="V18" s="197"/>
    </row>
    <row r="19" spans="1:22" s="64" customFormat="1" ht="78" customHeight="1" thickBot="1">
      <c r="A19" s="104">
        <v>45247</v>
      </c>
      <c r="B19" s="68" t="s">
        <v>41</v>
      </c>
      <c r="C19" s="172" t="s">
        <v>110</v>
      </c>
      <c r="D19" s="175" t="s">
        <v>493</v>
      </c>
      <c r="E19" s="230" t="s">
        <v>445</v>
      </c>
      <c r="F19" s="172" t="s">
        <v>171</v>
      </c>
      <c r="G19" s="230" t="s">
        <v>484</v>
      </c>
      <c r="H19" s="106"/>
      <c r="I19" s="106"/>
      <c r="J19" s="106" t="s">
        <v>470</v>
      </c>
      <c r="K19" s="107">
        <v>4</v>
      </c>
      <c r="L19" s="107">
        <v>3.6</v>
      </c>
      <c r="M19" s="107">
        <v>1.5</v>
      </c>
      <c r="N19" s="107">
        <v>0</v>
      </c>
      <c r="O19" s="107">
        <v>2.5</v>
      </c>
      <c r="P19" s="107">
        <v>0</v>
      </c>
      <c r="Q19" s="108">
        <v>700</v>
      </c>
    </row>
    <row r="20" spans="1:22" s="64" customFormat="1" ht="78" customHeight="1">
      <c r="A20" s="120">
        <v>45250</v>
      </c>
      <c r="B20" s="113" t="s">
        <v>6</v>
      </c>
      <c r="C20" s="176" t="s">
        <v>312</v>
      </c>
      <c r="D20" s="224" t="s">
        <v>446</v>
      </c>
      <c r="E20" s="236" t="s">
        <v>447</v>
      </c>
      <c r="F20" s="176" t="s">
        <v>123</v>
      </c>
      <c r="G20" s="228" t="s">
        <v>448</v>
      </c>
      <c r="H20" s="121" t="s">
        <v>471</v>
      </c>
      <c r="I20" s="121"/>
      <c r="J20" s="121"/>
      <c r="K20" s="122">
        <v>4.9300000000000006</v>
      </c>
      <c r="L20" s="122">
        <v>2.8600000000000003</v>
      </c>
      <c r="M20" s="122">
        <v>1.29</v>
      </c>
      <c r="N20" s="122">
        <v>0</v>
      </c>
      <c r="O20" s="122">
        <v>2.5</v>
      </c>
      <c r="P20" s="122">
        <v>1</v>
      </c>
      <c r="Q20" s="123">
        <v>764.35</v>
      </c>
      <c r="T20" s="198"/>
      <c r="U20" s="163"/>
    </row>
    <row r="21" spans="1:22" s="64" customFormat="1" ht="78" customHeight="1">
      <c r="A21" s="93">
        <v>45251</v>
      </c>
      <c r="B21" s="65" t="s">
        <v>7</v>
      </c>
      <c r="C21" s="167" t="s">
        <v>106</v>
      </c>
      <c r="D21" s="224" t="s">
        <v>449</v>
      </c>
      <c r="E21" s="229" t="s">
        <v>450</v>
      </c>
      <c r="F21" s="173" t="s">
        <v>92</v>
      </c>
      <c r="G21" s="229" t="s">
        <v>451</v>
      </c>
      <c r="H21" s="66" t="s">
        <v>471</v>
      </c>
      <c r="I21" s="66"/>
      <c r="J21" s="66"/>
      <c r="K21" s="67">
        <v>4.5999999999999996</v>
      </c>
      <c r="L21" s="67">
        <v>2.4500000000000002</v>
      </c>
      <c r="M21" s="67">
        <v>0.85</v>
      </c>
      <c r="N21" s="67">
        <v>0</v>
      </c>
      <c r="O21" s="67">
        <v>2.8</v>
      </c>
      <c r="P21" s="67">
        <v>1</v>
      </c>
      <c r="Q21" s="103">
        <v>713</v>
      </c>
      <c r="S21" s="197"/>
    </row>
    <row r="22" spans="1:22" s="64" customFormat="1" ht="78" customHeight="1">
      <c r="A22" s="93">
        <v>45252</v>
      </c>
      <c r="B22" s="65" t="s">
        <v>3</v>
      </c>
      <c r="C22" s="164" t="s">
        <v>121</v>
      </c>
      <c r="D22" s="237" t="s">
        <v>494</v>
      </c>
      <c r="E22" s="229" t="s">
        <v>452</v>
      </c>
      <c r="F22" s="173" t="s">
        <v>94</v>
      </c>
      <c r="G22" s="233" t="s">
        <v>453</v>
      </c>
      <c r="H22" s="66" t="s">
        <v>471</v>
      </c>
      <c r="I22" s="66"/>
      <c r="J22" s="66"/>
      <c r="K22" s="67">
        <v>4.3499999999999996</v>
      </c>
      <c r="L22" s="67">
        <v>4.0999999999999996</v>
      </c>
      <c r="M22" s="67">
        <v>1.22</v>
      </c>
      <c r="N22" s="67">
        <v>0</v>
      </c>
      <c r="O22" s="67">
        <v>2.5</v>
      </c>
      <c r="P22" s="67">
        <v>1</v>
      </c>
      <c r="Q22" s="103">
        <v>815</v>
      </c>
      <c r="T22" s="82"/>
    </row>
    <row r="23" spans="1:22" s="64" customFormat="1" ht="78" customHeight="1">
      <c r="A23" s="93">
        <v>45253</v>
      </c>
      <c r="B23" s="65" t="s">
        <v>4</v>
      </c>
      <c r="C23" s="164" t="s">
        <v>112</v>
      </c>
      <c r="D23" s="224" t="s">
        <v>454</v>
      </c>
      <c r="E23" s="233" t="s">
        <v>485</v>
      </c>
      <c r="F23" s="173" t="s">
        <v>124</v>
      </c>
      <c r="G23" s="228" t="s">
        <v>455</v>
      </c>
      <c r="H23" s="66"/>
      <c r="I23" s="66" t="s">
        <v>469</v>
      </c>
      <c r="J23" s="66"/>
      <c r="K23" s="67">
        <v>4.9500000000000011</v>
      </c>
      <c r="L23" s="67">
        <v>2.1</v>
      </c>
      <c r="M23" s="67">
        <v>1.9000000000000001</v>
      </c>
      <c r="N23" s="67">
        <v>0.8</v>
      </c>
      <c r="O23" s="67">
        <v>2.5</v>
      </c>
      <c r="P23" s="67">
        <v>0</v>
      </c>
      <c r="Q23" s="103">
        <v>784</v>
      </c>
      <c r="V23" s="163"/>
    </row>
    <row r="24" spans="1:22" s="64" customFormat="1" ht="78" customHeight="1" thickBot="1">
      <c r="A24" s="104">
        <v>45254</v>
      </c>
      <c r="B24" s="68" t="s">
        <v>5</v>
      </c>
      <c r="C24" s="172" t="s">
        <v>101</v>
      </c>
      <c r="D24" s="175" t="s">
        <v>495</v>
      </c>
      <c r="E24" s="230" t="s">
        <v>456</v>
      </c>
      <c r="F24" s="172" t="s">
        <v>391</v>
      </c>
      <c r="G24" s="234" t="s">
        <v>457</v>
      </c>
      <c r="H24" s="106" t="s">
        <v>471</v>
      </c>
      <c r="I24" s="106"/>
      <c r="J24" s="106"/>
      <c r="K24" s="107">
        <v>4.05</v>
      </c>
      <c r="L24" s="107">
        <v>2.4700000000000002</v>
      </c>
      <c r="M24" s="107">
        <v>1.65</v>
      </c>
      <c r="N24" s="107">
        <v>0</v>
      </c>
      <c r="O24" s="107">
        <v>2.5</v>
      </c>
      <c r="P24" s="107">
        <v>1</v>
      </c>
      <c r="Q24" s="108">
        <v>682.5</v>
      </c>
    </row>
    <row r="25" spans="1:22" s="64" customFormat="1" ht="78" customHeight="1">
      <c r="A25" s="120">
        <v>45257</v>
      </c>
      <c r="B25" s="113" t="s">
        <v>6</v>
      </c>
      <c r="C25" s="164" t="s">
        <v>112</v>
      </c>
      <c r="D25" s="238" t="s">
        <v>458</v>
      </c>
      <c r="E25" s="224" t="s">
        <v>459</v>
      </c>
      <c r="F25" s="176" t="s">
        <v>89</v>
      </c>
      <c r="G25" s="224" t="s">
        <v>444</v>
      </c>
      <c r="H25" s="121" t="s">
        <v>471</v>
      </c>
      <c r="I25" s="121"/>
      <c r="J25" s="121"/>
      <c r="K25" s="122">
        <v>4.5699999999999994</v>
      </c>
      <c r="L25" s="122">
        <v>2.6</v>
      </c>
      <c r="M25" s="122">
        <v>1.4400000000000002</v>
      </c>
      <c r="N25" s="122">
        <v>0</v>
      </c>
      <c r="O25" s="122">
        <v>2.5</v>
      </c>
      <c r="P25" s="122">
        <v>1</v>
      </c>
      <c r="Q25" s="123">
        <v>723.4</v>
      </c>
    </row>
    <row r="26" spans="1:22" s="64" customFormat="1" ht="78" customHeight="1">
      <c r="A26" s="93">
        <v>45258</v>
      </c>
      <c r="B26" s="65" t="s">
        <v>7</v>
      </c>
      <c r="C26" s="168" t="s">
        <v>105</v>
      </c>
      <c r="D26" s="164" t="s">
        <v>111</v>
      </c>
      <c r="E26" s="232" t="s">
        <v>460</v>
      </c>
      <c r="F26" s="173" t="s">
        <v>93</v>
      </c>
      <c r="G26" s="228" t="s">
        <v>461</v>
      </c>
      <c r="H26" s="66" t="s">
        <v>471</v>
      </c>
      <c r="I26" s="66"/>
      <c r="J26" s="66"/>
      <c r="K26" s="67">
        <v>4.33</v>
      </c>
      <c r="L26" s="67">
        <v>2.44</v>
      </c>
      <c r="M26" s="67">
        <v>1.4800000000000002</v>
      </c>
      <c r="N26" s="67">
        <v>0</v>
      </c>
      <c r="O26" s="67">
        <v>2.5</v>
      </c>
      <c r="P26" s="67">
        <v>1</v>
      </c>
      <c r="Q26" s="103">
        <v>695.6</v>
      </c>
    </row>
    <row r="27" spans="1:22" s="64" customFormat="1" ht="78" customHeight="1">
      <c r="A27" s="120">
        <v>45259</v>
      </c>
      <c r="B27" s="113" t="s">
        <v>39</v>
      </c>
      <c r="C27" s="167" t="s">
        <v>119</v>
      </c>
      <c r="D27" s="224" t="s">
        <v>462</v>
      </c>
      <c r="E27" s="229" t="s">
        <v>463</v>
      </c>
      <c r="F27" s="173" t="s">
        <v>391</v>
      </c>
      <c r="G27" s="228" t="s">
        <v>464</v>
      </c>
      <c r="H27" s="66"/>
      <c r="I27" s="66"/>
      <c r="J27" s="66" t="s">
        <v>470</v>
      </c>
      <c r="K27" s="122">
        <v>4.1100000000000003</v>
      </c>
      <c r="L27" s="122">
        <v>3.38</v>
      </c>
      <c r="M27" s="122">
        <v>1.17</v>
      </c>
      <c r="N27" s="122">
        <v>0</v>
      </c>
      <c r="O27" s="122">
        <v>2.5</v>
      </c>
      <c r="P27" s="122">
        <v>0</v>
      </c>
      <c r="Q27" s="123">
        <v>682.95</v>
      </c>
    </row>
    <row r="28" spans="1:22" s="64" customFormat="1" ht="78" customHeight="1" thickBot="1">
      <c r="A28" s="104">
        <v>45260</v>
      </c>
      <c r="B28" s="68" t="s">
        <v>40</v>
      </c>
      <c r="C28" s="195" t="s">
        <v>116</v>
      </c>
      <c r="D28" s="230" t="s">
        <v>465</v>
      </c>
      <c r="E28" s="175" t="s">
        <v>117</v>
      </c>
      <c r="F28" s="172" t="s">
        <v>125</v>
      </c>
      <c r="G28" s="234" t="s">
        <v>466</v>
      </c>
      <c r="H28" s="106" t="s">
        <v>471</v>
      </c>
      <c r="I28" s="106"/>
      <c r="J28" s="106"/>
      <c r="K28" s="107">
        <v>4</v>
      </c>
      <c r="L28" s="107">
        <v>2.6700000000000004</v>
      </c>
      <c r="M28" s="107">
        <v>2.2199999999999998</v>
      </c>
      <c r="N28" s="107">
        <v>0</v>
      </c>
      <c r="O28" s="107">
        <v>2.6</v>
      </c>
      <c r="P28" s="107">
        <v>1</v>
      </c>
      <c r="Q28" s="108">
        <v>712.75</v>
      </c>
    </row>
    <row r="29" spans="1:22" s="64" customFormat="1" ht="59.25" hidden="1" customHeight="1" thickBot="1">
      <c r="A29" s="187">
        <v>45261</v>
      </c>
      <c r="B29" s="188" t="s">
        <v>41</v>
      </c>
      <c r="C29" s="189"/>
      <c r="D29" s="190"/>
      <c r="E29" s="190"/>
      <c r="F29" s="190"/>
      <c r="G29" s="191"/>
      <c r="H29" s="192"/>
      <c r="I29" s="192"/>
      <c r="J29" s="192"/>
      <c r="K29" s="193" t="e">
        <v>#REF!</v>
      </c>
      <c r="L29" s="193" t="e">
        <v>#REF!</v>
      </c>
      <c r="M29" s="193" t="e">
        <v>#REF!</v>
      </c>
      <c r="N29" s="193">
        <v>0</v>
      </c>
      <c r="O29" s="193" t="e">
        <v>#REF!</v>
      </c>
      <c r="P29" s="193">
        <v>0</v>
      </c>
      <c r="Q29" s="194" t="e">
        <v>#REF!</v>
      </c>
    </row>
    <row r="30" spans="1:22" ht="25.5" customHeight="1" thickBot="1">
      <c r="A30" s="70"/>
      <c r="B30" s="70"/>
      <c r="C30" s="251" t="s">
        <v>24</v>
      </c>
      <c r="D30" s="87" t="s">
        <v>25</v>
      </c>
      <c r="E30" s="245" t="s">
        <v>26</v>
      </c>
      <c r="F30" s="245" t="s">
        <v>27</v>
      </c>
      <c r="G30" s="245" t="s">
        <v>28</v>
      </c>
      <c r="H30" s="245" t="s">
        <v>29</v>
      </c>
      <c r="I30" s="246" t="s">
        <v>30</v>
      </c>
      <c r="J30" s="246"/>
      <c r="K30" s="246"/>
      <c r="L30" s="246"/>
      <c r="M30" s="243" t="s">
        <v>31</v>
      </c>
      <c r="N30" s="243" t="s">
        <v>32</v>
      </c>
      <c r="O30" s="71"/>
      <c r="P30" s="71"/>
    </row>
    <row r="31" spans="1:22" ht="19.5" customHeight="1" thickBot="1">
      <c r="A31" s="70"/>
      <c r="B31" s="70"/>
      <c r="C31" s="246"/>
      <c r="D31" s="227" t="s">
        <v>36</v>
      </c>
      <c r="E31" s="246"/>
      <c r="F31" s="246"/>
      <c r="G31" s="246"/>
      <c r="H31" s="246"/>
      <c r="I31" s="89" t="s">
        <v>33</v>
      </c>
      <c r="J31" s="247" t="s">
        <v>34</v>
      </c>
      <c r="K31" s="248"/>
      <c r="L31" s="91" t="s">
        <v>35</v>
      </c>
      <c r="M31" s="244"/>
      <c r="N31" s="244"/>
      <c r="O31" s="71"/>
      <c r="P31" s="71"/>
    </row>
    <row r="32" spans="1:22" ht="19.5" customHeight="1" thickBot="1">
      <c r="A32" s="70"/>
      <c r="B32" s="70"/>
      <c r="C32" s="98">
        <v>1</v>
      </c>
      <c r="D32" s="99">
        <v>4</v>
      </c>
      <c r="E32" s="99">
        <v>7</v>
      </c>
      <c r="F32" s="99">
        <v>10</v>
      </c>
      <c r="G32" s="99">
        <v>22</v>
      </c>
      <c r="H32" s="100">
        <v>1</v>
      </c>
      <c r="I32" s="98">
        <v>6</v>
      </c>
      <c r="J32" s="249">
        <v>0</v>
      </c>
      <c r="K32" s="250"/>
      <c r="L32" s="99">
        <v>0</v>
      </c>
      <c r="M32" s="99">
        <v>4</v>
      </c>
      <c r="N32" s="101">
        <v>4</v>
      </c>
      <c r="O32" s="71"/>
      <c r="P32" s="71"/>
    </row>
    <row r="33" spans="1:17" ht="37.5" customHeight="1">
      <c r="A33" s="242" t="s">
        <v>477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</row>
    <row r="34" spans="1:17" ht="19.5" customHeight="1">
      <c r="A34" s="240" t="s">
        <v>476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</row>
    <row r="35" spans="1:17" ht="17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</row>
    <row r="36" spans="1:17"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</row>
    <row r="37" spans="1:17" s="76" customFormat="1"/>
    <row r="38" spans="1:17" s="76" customFormat="1">
      <c r="C38" s="72"/>
    </row>
    <row r="39" spans="1:17" s="76" customFormat="1">
      <c r="C39" s="72"/>
      <c r="E39" s="75"/>
      <c r="F39" s="73"/>
      <c r="G39" s="73"/>
      <c r="H39" s="73"/>
      <c r="I39" s="79"/>
      <c r="J39" s="79"/>
    </row>
    <row r="40" spans="1:17" s="76" customFormat="1">
      <c r="C40" s="72"/>
      <c r="D40" s="72"/>
      <c r="E40" s="75"/>
      <c r="F40" s="73"/>
      <c r="G40" s="73"/>
      <c r="H40" s="73"/>
      <c r="I40" s="79"/>
      <c r="J40" s="79"/>
    </row>
    <row r="41" spans="1:17" s="76" customFormat="1">
      <c r="C41" s="72"/>
      <c r="D41" s="72"/>
      <c r="E41" s="72"/>
      <c r="F41" s="72"/>
      <c r="G41" s="72"/>
      <c r="H41" s="72"/>
      <c r="I41" s="72"/>
      <c r="J41" s="72"/>
      <c r="K41" s="75"/>
      <c r="L41" s="73"/>
      <c r="M41" s="73"/>
      <c r="N41" s="73"/>
      <c r="O41" s="79"/>
    </row>
    <row r="42" spans="1:17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79"/>
    </row>
    <row r="43" spans="1:17" s="76" customFormat="1">
      <c r="F43" s="80"/>
      <c r="K43" s="72"/>
      <c r="L43" s="72"/>
      <c r="M43" s="72"/>
      <c r="N43" s="72"/>
      <c r="O43" s="72"/>
      <c r="P43" s="72"/>
      <c r="Q43" s="72"/>
    </row>
    <row r="44" spans="1:17" s="76" customFormat="1">
      <c r="F44" s="55"/>
      <c r="K44" s="72"/>
      <c r="L44" s="72"/>
      <c r="M44" s="72"/>
      <c r="N44" s="72"/>
      <c r="O44" s="72"/>
      <c r="P44" s="72"/>
      <c r="Q44" s="72"/>
    </row>
    <row r="53" spans="3:17" ht="21.5">
      <c r="C53" s="81"/>
      <c r="D53" s="81"/>
      <c r="E53" s="81"/>
      <c r="F53" s="82"/>
      <c r="G53" s="83"/>
      <c r="H53" s="84"/>
      <c r="I53" s="84"/>
      <c r="J53" s="84"/>
      <c r="K53" s="85"/>
      <c r="L53" s="85"/>
      <c r="M53" s="85"/>
      <c r="N53" s="85"/>
      <c r="O53" s="85"/>
      <c r="P53" s="85"/>
      <c r="Q53" s="85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J31:K31"/>
    <mergeCell ref="J32:K32"/>
    <mergeCell ref="A33:Q33"/>
    <mergeCell ref="A34:Q35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87"/>
  <sheetViews>
    <sheetView showZeros="0" view="pageBreakPreview" topLeftCell="C40" zoomScale="80" zoomScaleNormal="100" zoomScaleSheetLayoutView="80" workbookViewId="0">
      <selection activeCell="AA52" sqref="AA52"/>
    </sheetView>
  </sheetViews>
  <sheetFormatPr defaultColWidth="9" defaultRowHeight="20.149999999999999" customHeight="1"/>
  <cols>
    <col min="1" max="1" width="4.08984375" style="156" customWidth="1"/>
    <col min="2" max="2" width="9" style="156"/>
    <col min="3" max="3" width="10.7265625" style="156" customWidth="1"/>
    <col min="4" max="4" width="3.453125" style="156" customWidth="1"/>
    <col min="5" max="5" width="2.90625" style="156" customWidth="1"/>
    <col min="6" max="6" width="3.6328125" style="156" customWidth="1"/>
    <col min="7" max="7" width="4.08984375" style="156" customWidth="1"/>
    <col min="8" max="8" width="15.08984375" style="156" customWidth="1"/>
    <col min="9" max="9" width="9" style="156"/>
    <col min="10" max="10" width="3.453125" style="156" customWidth="1"/>
    <col min="11" max="11" width="3.90625" style="156" customWidth="1"/>
    <col min="12" max="12" width="3.453125" style="156" customWidth="1"/>
    <col min="13" max="13" width="4.08984375" style="156" customWidth="1"/>
    <col min="14" max="14" width="12.453125" style="156" customWidth="1"/>
    <col min="15" max="15" width="9" style="156"/>
    <col min="16" max="16" width="3.453125" style="156" customWidth="1"/>
    <col min="17" max="17" width="2.90625" style="156" customWidth="1"/>
    <col min="18" max="18" width="3.453125" style="156" customWidth="1"/>
    <col min="19" max="19" width="4.08984375" style="156" customWidth="1"/>
    <col min="20" max="20" width="9" style="156"/>
    <col min="21" max="21" width="14.453125" style="156" customWidth="1"/>
    <col min="22" max="22" width="5.36328125" style="156" customWidth="1"/>
    <col min="23" max="24" width="2.90625" style="156" customWidth="1"/>
    <col min="25" max="25" width="4.08984375" style="156" customWidth="1"/>
    <col min="26" max="26" width="14.36328125" style="156" customWidth="1"/>
    <col min="27" max="27" width="9" style="156"/>
    <col min="28" max="28" width="3.453125" style="156" customWidth="1"/>
    <col min="29" max="29" width="2.90625" style="156" customWidth="1"/>
    <col min="30" max="30" width="2.36328125" style="156" customWidth="1"/>
    <col min="31" max="31" width="9" style="156" hidden="1" customWidth="1"/>
    <col min="32" max="16384" width="9" style="156"/>
  </cols>
  <sheetData>
    <row r="2" spans="1:29" ht="20.149999999999999" customHeight="1" thickBot="1">
      <c r="A2" s="296">
        <v>45229</v>
      </c>
      <c r="B2" s="296"/>
      <c r="C2" s="296"/>
      <c r="D2" s="295">
        <v>42415</v>
      </c>
      <c r="E2" s="295"/>
      <c r="G2" s="298">
        <f>A2+1</f>
        <v>45230</v>
      </c>
      <c r="H2" s="298"/>
      <c r="I2" s="298"/>
      <c r="J2" s="286" t="s">
        <v>1</v>
      </c>
      <c r="K2" s="286"/>
      <c r="M2" s="298">
        <f>A2+2</f>
        <v>45231</v>
      </c>
      <c r="N2" s="298"/>
      <c r="O2" s="298"/>
      <c r="P2" s="286" t="s">
        <v>8</v>
      </c>
      <c r="Q2" s="286"/>
      <c r="S2" s="298">
        <f>A2+3</f>
        <v>45232</v>
      </c>
      <c r="T2" s="298"/>
      <c r="U2" s="298"/>
      <c r="V2" s="286" t="s">
        <v>2</v>
      </c>
      <c r="W2" s="286"/>
      <c r="Y2" s="300">
        <f>A2+4</f>
        <v>45233</v>
      </c>
      <c r="Z2" s="300"/>
      <c r="AA2" s="300"/>
      <c r="AB2" s="285" t="s">
        <v>64</v>
      </c>
      <c r="AC2" s="285"/>
    </row>
    <row r="3" spans="1:29" ht="20.149999999999999" customHeight="1">
      <c r="A3" s="287" t="s">
        <v>42</v>
      </c>
      <c r="B3" s="1">
        <f>'11211桃源'!$C5</f>
        <v>0</v>
      </c>
      <c r="C3" s="1"/>
      <c r="D3" s="2"/>
      <c r="E3" s="3"/>
      <c r="G3" s="287" t="s">
        <v>42</v>
      </c>
      <c r="H3" s="1">
        <f>'11211桃源'!$C6</f>
        <v>0</v>
      </c>
      <c r="I3" s="1"/>
      <c r="J3" s="2"/>
      <c r="K3" s="3"/>
      <c r="M3" s="287" t="s">
        <v>42</v>
      </c>
      <c r="N3" s="1" t="str">
        <f>'11211桃源'!$C7</f>
        <v>胚芽飯</v>
      </c>
      <c r="O3" s="1" t="s">
        <v>102</v>
      </c>
      <c r="P3" s="2">
        <v>65</v>
      </c>
      <c r="Q3" s="3" t="s">
        <v>51</v>
      </c>
      <c r="S3" s="287" t="s">
        <v>42</v>
      </c>
      <c r="T3" s="1" t="str">
        <f>'11211桃源'!$C8</f>
        <v>糙米飯</v>
      </c>
      <c r="U3" s="1" t="s">
        <v>87</v>
      </c>
      <c r="V3" s="2">
        <v>65</v>
      </c>
      <c r="W3" s="114" t="s">
        <v>51</v>
      </c>
      <c r="Y3" s="287" t="s">
        <v>42</v>
      </c>
      <c r="Z3" s="1" t="str">
        <f>'11211桃源'!$C9</f>
        <v>台式炒麵</v>
      </c>
      <c r="AA3" s="1" t="s">
        <v>133</v>
      </c>
      <c r="AB3" s="199">
        <v>100</v>
      </c>
      <c r="AC3" s="3" t="s">
        <v>51</v>
      </c>
    </row>
    <row r="4" spans="1:29" ht="20.149999999999999" customHeight="1">
      <c r="A4" s="288"/>
      <c r="B4" s="4"/>
      <c r="C4" s="4"/>
      <c r="D4" s="5"/>
      <c r="E4" s="6"/>
      <c r="G4" s="288"/>
      <c r="H4" s="4"/>
      <c r="I4" s="4"/>
      <c r="J4" s="5"/>
      <c r="K4" s="6"/>
      <c r="M4" s="288"/>
      <c r="N4" s="4"/>
      <c r="O4" s="4" t="s">
        <v>104</v>
      </c>
      <c r="P4" s="5">
        <v>15</v>
      </c>
      <c r="Q4" s="6" t="s">
        <v>51</v>
      </c>
      <c r="S4" s="288"/>
      <c r="T4" s="4"/>
      <c r="U4" s="8" t="s">
        <v>132</v>
      </c>
      <c r="V4" s="9">
        <v>15</v>
      </c>
      <c r="W4" s="18" t="s">
        <v>51</v>
      </c>
      <c r="Y4" s="288"/>
      <c r="Z4" s="4"/>
      <c r="AA4" s="8" t="s">
        <v>81</v>
      </c>
      <c r="AB4" s="117">
        <v>30</v>
      </c>
      <c r="AC4" s="6" t="s">
        <v>51</v>
      </c>
    </row>
    <row r="5" spans="1:29" ht="20.149999999999999" customHeight="1">
      <c r="A5" s="288"/>
      <c r="B5" s="95"/>
      <c r="C5" s="96"/>
      <c r="D5" s="5"/>
      <c r="E5" s="6"/>
      <c r="G5" s="288"/>
      <c r="H5" s="95"/>
      <c r="I5" s="96"/>
      <c r="J5" s="5"/>
      <c r="K5" s="6"/>
      <c r="M5" s="288"/>
      <c r="N5" s="95"/>
      <c r="O5" s="96"/>
      <c r="P5" s="5"/>
      <c r="Q5" s="6"/>
      <c r="S5" s="288"/>
      <c r="T5" s="95"/>
      <c r="U5" s="96"/>
      <c r="V5" s="5"/>
      <c r="W5" s="6"/>
      <c r="Y5" s="288"/>
      <c r="Z5" s="95"/>
      <c r="AA5" s="96" t="s">
        <v>63</v>
      </c>
      <c r="AB5" s="200">
        <v>15</v>
      </c>
      <c r="AC5" s="6" t="s">
        <v>51</v>
      </c>
    </row>
    <row r="6" spans="1:29" ht="20.149999999999999" customHeight="1">
      <c r="A6" s="288"/>
      <c r="B6" s="95"/>
      <c r="C6" s="96"/>
      <c r="D6" s="5"/>
      <c r="E6" s="6"/>
      <c r="G6" s="288"/>
      <c r="H6" s="95"/>
      <c r="I6" s="96"/>
      <c r="J6" s="5"/>
      <c r="K6" s="6"/>
      <c r="M6" s="288"/>
      <c r="N6" s="95"/>
      <c r="O6" s="96"/>
      <c r="P6" s="5"/>
      <c r="Q6" s="6"/>
      <c r="S6" s="288"/>
      <c r="T6" s="95"/>
      <c r="U6" s="96"/>
      <c r="V6" s="5"/>
      <c r="W6" s="6"/>
      <c r="Y6" s="288"/>
      <c r="Z6" s="95"/>
      <c r="AA6" s="96" t="s">
        <v>80</v>
      </c>
      <c r="AB6" s="200">
        <v>8</v>
      </c>
      <c r="AC6" s="6" t="s">
        <v>51</v>
      </c>
    </row>
    <row r="7" spans="1:29" ht="20.149999999999999" customHeight="1">
      <c r="A7" s="288"/>
      <c r="B7" s="95"/>
      <c r="C7" s="96"/>
      <c r="D7" s="5"/>
      <c r="E7" s="6"/>
      <c r="G7" s="288"/>
      <c r="H7" s="95"/>
      <c r="I7" s="96"/>
      <c r="J7" s="5"/>
      <c r="K7" s="6"/>
      <c r="M7" s="288"/>
      <c r="N7" s="95"/>
      <c r="O7" s="96"/>
      <c r="P7" s="5"/>
      <c r="Q7" s="6"/>
      <c r="S7" s="288"/>
      <c r="T7" s="95"/>
      <c r="U7" s="96"/>
      <c r="V7" s="5"/>
      <c r="W7" s="6"/>
      <c r="Y7" s="288"/>
      <c r="Z7" s="95"/>
      <c r="AA7" s="96" t="s">
        <v>85</v>
      </c>
      <c r="AB7" s="200">
        <v>5</v>
      </c>
      <c r="AC7" s="6" t="s">
        <v>51</v>
      </c>
    </row>
    <row r="8" spans="1:29" ht="20.149999999999999" customHeight="1">
      <c r="A8" s="288"/>
      <c r="B8" s="7"/>
      <c r="C8" s="8"/>
      <c r="D8" s="9"/>
      <c r="E8" s="6"/>
      <c r="G8" s="288"/>
      <c r="H8" s="7"/>
      <c r="I8" s="8"/>
      <c r="J8" s="9"/>
      <c r="K8" s="6"/>
      <c r="M8" s="288"/>
      <c r="N8" s="7"/>
      <c r="O8" s="8"/>
      <c r="P8" s="9"/>
      <c r="Q8" s="6"/>
      <c r="S8" s="288"/>
      <c r="T8" s="7"/>
      <c r="U8" s="8"/>
      <c r="V8" s="9"/>
      <c r="W8" s="6"/>
      <c r="Y8" s="288"/>
      <c r="Z8" s="7"/>
      <c r="AA8" s="8" t="s">
        <v>134</v>
      </c>
      <c r="AB8" s="117">
        <v>10</v>
      </c>
      <c r="AC8" s="6" t="s">
        <v>51</v>
      </c>
    </row>
    <row r="9" spans="1:29" ht="20.149999999999999" customHeight="1">
      <c r="A9" s="288"/>
      <c r="B9" s="7"/>
      <c r="C9" s="8"/>
      <c r="D9" s="9"/>
      <c r="E9" s="6"/>
      <c r="G9" s="288"/>
      <c r="H9" s="7"/>
      <c r="I9" s="8"/>
      <c r="J9" s="9"/>
      <c r="K9" s="6"/>
      <c r="M9" s="288"/>
      <c r="N9" s="7"/>
      <c r="O9" s="8"/>
      <c r="P9" s="9"/>
      <c r="Q9" s="6"/>
      <c r="S9" s="288"/>
      <c r="T9" s="7"/>
      <c r="U9" s="8"/>
      <c r="V9" s="9"/>
      <c r="W9" s="6"/>
      <c r="Y9" s="288"/>
      <c r="Z9" s="7"/>
      <c r="AA9" s="8" t="s">
        <v>311</v>
      </c>
      <c r="AB9" s="117"/>
      <c r="AC9" s="6"/>
    </row>
    <row r="10" spans="1:29" ht="20.149999999999999" customHeight="1" thickBot="1">
      <c r="A10" s="290"/>
      <c r="B10" s="10"/>
      <c r="C10" s="11"/>
      <c r="D10" s="12"/>
      <c r="E10" s="13"/>
      <c r="G10" s="290"/>
      <c r="H10" s="10"/>
      <c r="I10" s="11"/>
      <c r="J10" s="12"/>
      <c r="K10" s="13"/>
      <c r="M10" s="290"/>
      <c r="N10" s="10"/>
      <c r="O10" s="11"/>
      <c r="P10" s="12"/>
      <c r="Q10" s="13"/>
      <c r="S10" s="290"/>
      <c r="T10" s="10"/>
      <c r="U10" s="11"/>
      <c r="V10" s="12"/>
      <c r="W10" s="13"/>
      <c r="Y10" s="290"/>
      <c r="Z10" s="10"/>
      <c r="AA10" s="11"/>
      <c r="AB10" s="35"/>
      <c r="AC10" s="13"/>
    </row>
    <row r="11" spans="1:29" ht="20.149999999999999" customHeight="1">
      <c r="A11" s="287" t="s">
        <v>43</v>
      </c>
      <c r="B11" s="14">
        <f>'11211桃源'!$D5</f>
        <v>0</v>
      </c>
      <c r="C11" s="15"/>
      <c r="D11" s="16"/>
      <c r="E11" s="6"/>
      <c r="G11" s="287" t="s">
        <v>43</v>
      </c>
      <c r="H11" s="14">
        <f>'11211桃源'!$D6</f>
        <v>0</v>
      </c>
      <c r="I11" s="157"/>
      <c r="J11" s="158"/>
      <c r="K11" s="6"/>
      <c r="M11" s="287" t="s">
        <v>43</v>
      </c>
      <c r="N11" s="14" t="s">
        <v>320</v>
      </c>
      <c r="O11" s="182" t="s">
        <v>153</v>
      </c>
      <c r="P11" s="40">
        <v>75</v>
      </c>
      <c r="Q11" s="3"/>
      <c r="S11" s="287" t="s">
        <v>65</v>
      </c>
      <c r="T11" s="14" t="s">
        <v>302</v>
      </c>
      <c r="U11" s="15" t="s">
        <v>130</v>
      </c>
      <c r="V11" s="16">
        <v>2</v>
      </c>
      <c r="W11" s="6" t="s">
        <v>131</v>
      </c>
      <c r="Y11" s="287" t="s">
        <v>65</v>
      </c>
      <c r="Z11" s="14" t="str">
        <f>'11211桃源'!$D9</f>
        <v>*沙茶魚
(*魚、豆薯、洋蔥、紅蘿蔔)</v>
      </c>
      <c r="AA11" s="201" t="s">
        <v>299</v>
      </c>
      <c r="AB11" s="158">
        <v>75</v>
      </c>
      <c r="AC11" s="3" t="s">
        <v>51</v>
      </c>
    </row>
    <row r="12" spans="1:29" ht="20.149999999999999" customHeight="1">
      <c r="A12" s="288"/>
      <c r="B12" s="19"/>
      <c r="C12" s="20"/>
      <c r="D12" s="16"/>
      <c r="E12" s="6"/>
      <c r="G12" s="288"/>
      <c r="H12" s="19"/>
      <c r="I12" s="157"/>
      <c r="J12" s="158"/>
      <c r="K12" s="6"/>
      <c r="M12" s="288"/>
      <c r="N12" s="19"/>
      <c r="O12" s="20" t="s">
        <v>321</v>
      </c>
      <c r="P12" s="16">
        <v>10</v>
      </c>
      <c r="Q12" s="6"/>
      <c r="S12" s="288"/>
      <c r="T12" s="19"/>
      <c r="U12" s="20"/>
      <c r="V12" s="16"/>
      <c r="W12" s="6"/>
      <c r="Y12" s="288"/>
      <c r="Z12" s="19"/>
      <c r="AA12" s="157" t="s">
        <v>326</v>
      </c>
      <c r="AB12" s="158">
        <v>22</v>
      </c>
      <c r="AC12" s="6" t="s">
        <v>51</v>
      </c>
    </row>
    <row r="13" spans="1:29" ht="20.149999999999999" customHeight="1">
      <c r="A13" s="288"/>
      <c r="B13" s="19"/>
      <c r="C13" s="20"/>
      <c r="D13" s="16"/>
      <c r="E13" s="6"/>
      <c r="G13" s="288"/>
      <c r="H13" s="19"/>
      <c r="I13" s="157"/>
      <c r="J13" s="158"/>
      <c r="K13" s="6"/>
      <c r="M13" s="288"/>
      <c r="N13" s="19"/>
      <c r="O13" s="20" t="s">
        <v>322</v>
      </c>
      <c r="P13" s="16">
        <v>20</v>
      </c>
      <c r="Q13" s="6"/>
      <c r="S13" s="288"/>
      <c r="T13" s="19"/>
      <c r="U13" s="4"/>
      <c r="V13" s="16"/>
      <c r="W13" s="6"/>
      <c r="Y13" s="288"/>
      <c r="Z13" s="19"/>
      <c r="AA13" s="202" t="s">
        <v>300</v>
      </c>
      <c r="AB13" s="158">
        <v>8</v>
      </c>
      <c r="AC13" s="6" t="s">
        <v>51</v>
      </c>
    </row>
    <row r="14" spans="1:29" ht="20.149999999999999" customHeight="1">
      <c r="A14" s="288"/>
      <c r="B14" s="19"/>
      <c r="C14" s="20"/>
      <c r="D14" s="16"/>
      <c r="E14" s="6"/>
      <c r="G14" s="288"/>
      <c r="H14" s="19"/>
      <c r="I14" s="157"/>
      <c r="J14" s="158"/>
      <c r="K14" s="6"/>
      <c r="M14" s="288"/>
      <c r="N14" s="19"/>
      <c r="O14" s="20" t="s">
        <v>323</v>
      </c>
      <c r="P14" s="16">
        <v>10</v>
      </c>
      <c r="Q14" s="6"/>
      <c r="S14" s="288"/>
      <c r="T14" s="19"/>
      <c r="U14" s="20"/>
      <c r="V14" s="16"/>
      <c r="W14" s="6"/>
      <c r="Y14" s="288"/>
      <c r="Z14" s="19"/>
      <c r="AA14" s="203" t="s">
        <v>301</v>
      </c>
      <c r="AB14" s="204">
        <v>5</v>
      </c>
      <c r="AC14" s="6" t="s">
        <v>51</v>
      </c>
    </row>
    <row r="15" spans="1:29" ht="20.149999999999999" customHeight="1">
      <c r="A15" s="288"/>
      <c r="B15" s="19"/>
      <c r="C15" s="20"/>
      <c r="D15" s="16"/>
      <c r="E15" s="6"/>
      <c r="G15" s="288"/>
      <c r="H15" s="19"/>
      <c r="I15" s="20"/>
      <c r="J15" s="16"/>
      <c r="K15" s="6"/>
      <c r="M15" s="288"/>
      <c r="N15" s="19"/>
      <c r="O15" s="15" t="s">
        <v>60</v>
      </c>
      <c r="P15" s="16"/>
      <c r="Q15" s="6"/>
      <c r="S15" s="288"/>
      <c r="T15" s="19"/>
      <c r="U15" s="20"/>
      <c r="V15" s="16"/>
      <c r="W15" s="6"/>
      <c r="Y15" s="288"/>
      <c r="Z15" s="19"/>
      <c r="AA15" s="20"/>
      <c r="AB15" s="16"/>
      <c r="AC15" s="6"/>
    </row>
    <row r="16" spans="1:29" ht="20.149999999999999" customHeight="1">
      <c r="A16" s="288"/>
      <c r="B16" s="22"/>
      <c r="C16" s="15"/>
      <c r="D16" s="16"/>
      <c r="E16" s="6"/>
      <c r="G16" s="288"/>
      <c r="H16" s="22"/>
      <c r="I16" s="15"/>
      <c r="J16" s="16"/>
      <c r="K16" s="6"/>
      <c r="M16" s="288"/>
      <c r="N16" s="22"/>
      <c r="O16" s="15" t="s">
        <v>324</v>
      </c>
      <c r="P16" s="16"/>
      <c r="Q16" s="6"/>
      <c r="S16" s="288"/>
      <c r="T16" s="22"/>
      <c r="U16" s="15"/>
      <c r="V16" s="16"/>
      <c r="W16" s="6"/>
      <c r="Y16" s="288"/>
      <c r="Z16" s="22"/>
      <c r="AA16" s="20"/>
      <c r="AB16" s="16"/>
      <c r="AC16" s="6"/>
    </row>
    <row r="17" spans="1:29" ht="20.149999999999999" customHeight="1">
      <c r="A17" s="288"/>
      <c r="B17" s="22"/>
      <c r="C17" s="15"/>
      <c r="D17" s="16"/>
      <c r="E17" s="6"/>
      <c r="G17" s="288"/>
      <c r="H17" s="22"/>
      <c r="I17" s="15"/>
      <c r="J17" s="16"/>
      <c r="K17" s="6"/>
      <c r="M17" s="288"/>
      <c r="N17" s="14"/>
      <c r="O17" s="15"/>
      <c r="P17" s="16"/>
      <c r="Q17" s="6"/>
      <c r="S17" s="288"/>
      <c r="T17" s="22"/>
      <c r="U17" s="15"/>
      <c r="V17" s="16"/>
      <c r="W17" s="6"/>
      <c r="Y17" s="288"/>
      <c r="Z17" s="22"/>
      <c r="AA17" s="15"/>
      <c r="AB17" s="16"/>
      <c r="AC17" s="6"/>
    </row>
    <row r="18" spans="1:29" ht="20.149999999999999" customHeight="1" thickBot="1">
      <c r="A18" s="288"/>
      <c r="B18" s="23"/>
      <c r="C18" s="24"/>
      <c r="D18" s="25"/>
      <c r="E18" s="6"/>
      <c r="G18" s="288"/>
      <c r="H18" s="23"/>
      <c r="I18" s="24"/>
      <c r="J18" s="25"/>
      <c r="K18" s="6"/>
      <c r="M18" s="290"/>
      <c r="N18" s="34"/>
      <c r="O18" s="132"/>
      <c r="P18" s="21"/>
      <c r="Q18" s="13"/>
      <c r="S18" s="288"/>
      <c r="T18" s="23"/>
      <c r="U18" s="24"/>
      <c r="V18" s="25"/>
      <c r="W18" s="6"/>
      <c r="Y18" s="288"/>
      <c r="Z18" s="131"/>
      <c r="AA18" s="132"/>
      <c r="AB18" s="21"/>
      <c r="AC18" s="13"/>
    </row>
    <row r="19" spans="1:29" ht="20.149999999999999" customHeight="1">
      <c r="A19" s="287" t="s">
        <v>66</v>
      </c>
      <c r="B19" s="27">
        <f>'11211桃源'!$E5</f>
        <v>0</v>
      </c>
      <c r="C19" s="28"/>
      <c r="D19" s="29"/>
      <c r="E19" s="6"/>
      <c r="G19" s="287" t="s">
        <v>66</v>
      </c>
      <c r="H19" s="27">
        <f>'11211桃源'!$E6</f>
        <v>0</v>
      </c>
      <c r="I19" s="28"/>
      <c r="J19" s="29"/>
      <c r="K19" s="6"/>
      <c r="M19" s="288" t="s">
        <v>66</v>
      </c>
      <c r="N19" s="27" t="str">
        <f>'11211桃源'!$E7</f>
        <v>肉絲豆芽
(豆芽菜、豆包、豬肉)</v>
      </c>
      <c r="O19" s="9" t="s">
        <v>253</v>
      </c>
      <c r="P19" s="128">
        <v>60</v>
      </c>
      <c r="Q19" s="18"/>
      <c r="S19" s="287" t="s">
        <v>66</v>
      </c>
      <c r="T19" s="27" t="s">
        <v>308</v>
      </c>
      <c r="U19" s="28" t="s">
        <v>309</v>
      </c>
      <c r="V19" s="29">
        <v>60</v>
      </c>
      <c r="W19" s="3" t="s">
        <v>51</v>
      </c>
      <c r="Y19" s="287" t="s">
        <v>66</v>
      </c>
      <c r="Z19" s="130" t="str">
        <f>'11211桃源'!$E9</f>
        <v>小鮮肉包X1</v>
      </c>
      <c r="AA19" s="15" t="s">
        <v>135</v>
      </c>
      <c r="AB19" s="16">
        <v>1</v>
      </c>
      <c r="AC19" s="6" t="s">
        <v>131</v>
      </c>
    </row>
    <row r="20" spans="1:29" ht="20.149999999999999" customHeight="1">
      <c r="A20" s="288"/>
      <c r="B20" s="30"/>
      <c r="C20" s="9"/>
      <c r="D20" s="30"/>
      <c r="E20" s="6"/>
      <c r="G20" s="288"/>
      <c r="H20" s="30"/>
      <c r="I20" s="9"/>
      <c r="J20" s="30"/>
      <c r="K20" s="6"/>
      <c r="M20" s="288"/>
      <c r="N20" s="30"/>
      <c r="O20" s="9" t="s">
        <v>325</v>
      </c>
      <c r="P20" s="30">
        <v>10</v>
      </c>
      <c r="Q20" s="6"/>
      <c r="S20" s="288"/>
      <c r="T20" s="30"/>
      <c r="U20" s="9" t="s">
        <v>310</v>
      </c>
      <c r="V20" s="30">
        <v>6</v>
      </c>
      <c r="W20" s="6" t="s">
        <v>51</v>
      </c>
      <c r="Y20" s="288"/>
      <c r="Z20" s="30"/>
      <c r="AA20" s="20"/>
      <c r="AB20" s="16"/>
      <c r="AC20" s="6"/>
    </row>
    <row r="21" spans="1:29" ht="20.149999999999999" customHeight="1">
      <c r="A21" s="288"/>
      <c r="B21" s="30"/>
      <c r="C21" s="9"/>
      <c r="D21" s="30"/>
      <c r="E21" s="6"/>
      <c r="G21" s="288"/>
      <c r="H21" s="30"/>
      <c r="I21" s="9"/>
      <c r="J21" s="30"/>
      <c r="K21" s="6"/>
      <c r="M21" s="288"/>
      <c r="N21" s="30"/>
      <c r="O21" s="9" t="s">
        <v>216</v>
      </c>
      <c r="P21" s="30">
        <v>10</v>
      </c>
      <c r="Q21" s="6"/>
      <c r="S21" s="288"/>
      <c r="T21" s="30"/>
      <c r="U21" s="9" t="s">
        <v>136</v>
      </c>
      <c r="V21" s="30">
        <v>6</v>
      </c>
      <c r="W21" s="6" t="s">
        <v>51</v>
      </c>
      <c r="Y21" s="288"/>
      <c r="Z21" s="30"/>
      <c r="AA21" s="20"/>
      <c r="AB21" s="9"/>
      <c r="AC21" s="6"/>
    </row>
    <row r="22" spans="1:29" ht="20.149999999999999" customHeight="1">
      <c r="A22" s="288"/>
      <c r="B22" s="30"/>
      <c r="C22" s="9"/>
      <c r="D22" s="30"/>
      <c r="E22" s="6"/>
      <c r="G22" s="288"/>
      <c r="H22" s="30"/>
      <c r="I22" s="9"/>
      <c r="J22" s="30"/>
      <c r="K22" s="6"/>
      <c r="M22" s="288"/>
      <c r="N22" s="30"/>
      <c r="O22" s="9" t="s">
        <v>371</v>
      </c>
      <c r="P22" s="30"/>
      <c r="Q22" s="6"/>
      <c r="S22" s="288"/>
      <c r="T22" s="30"/>
      <c r="U22" s="9" t="s">
        <v>86</v>
      </c>
      <c r="V22" s="30">
        <v>6</v>
      </c>
      <c r="W22" s="6" t="s">
        <v>51</v>
      </c>
      <c r="Y22" s="288"/>
      <c r="Z22" s="30"/>
      <c r="AA22" s="20"/>
      <c r="AB22" s="9"/>
      <c r="AC22" s="6"/>
    </row>
    <row r="23" spans="1:29" ht="20.149999999999999" customHeight="1">
      <c r="A23" s="288"/>
      <c r="B23" s="30"/>
      <c r="C23" s="9"/>
      <c r="D23" s="30"/>
      <c r="E23" s="6"/>
      <c r="G23" s="288"/>
      <c r="H23" s="30"/>
      <c r="I23" s="9"/>
      <c r="J23" s="30"/>
      <c r="K23" s="6"/>
      <c r="M23" s="288"/>
      <c r="N23" s="30"/>
      <c r="P23" s="30"/>
      <c r="Q23" s="6"/>
      <c r="S23" s="288"/>
      <c r="T23" s="30"/>
      <c r="U23" s="9" t="s">
        <v>137</v>
      </c>
      <c r="V23" s="30">
        <v>2</v>
      </c>
      <c r="W23" s="6" t="s">
        <v>51</v>
      </c>
      <c r="Y23" s="288"/>
      <c r="Z23" s="30"/>
      <c r="AA23" s="20"/>
      <c r="AB23" s="30"/>
      <c r="AC23" s="6"/>
    </row>
    <row r="24" spans="1:29" ht="20.149999999999999" customHeight="1">
      <c r="A24" s="288"/>
      <c r="B24" s="30"/>
      <c r="C24" s="9"/>
      <c r="D24" s="30"/>
      <c r="E24" s="6"/>
      <c r="G24" s="288"/>
      <c r="H24" s="30"/>
      <c r="I24" s="9"/>
      <c r="J24" s="30"/>
      <c r="K24" s="6"/>
      <c r="M24" s="288"/>
      <c r="N24" s="30"/>
      <c r="O24" s="9"/>
      <c r="P24" s="30"/>
      <c r="Q24" s="6"/>
      <c r="S24" s="288"/>
      <c r="T24" s="30"/>
      <c r="U24" s="9" t="s">
        <v>311</v>
      </c>
      <c r="V24" s="30"/>
      <c r="W24" s="6"/>
      <c r="Y24" s="288"/>
      <c r="Z24" s="30"/>
      <c r="AA24" s="20"/>
      <c r="AB24" s="30"/>
      <c r="AC24" s="6"/>
    </row>
    <row r="25" spans="1:29" ht="20.149999999999999" customHeight="1">
      <c r="A25" s="288"/>
      <c r="B25" s="16"/>
      <c r="C25" s="31"/>
      <c r="D25" s="30"/>
      <c r="E25" s="6"/>
      <c r="G25" s="288"/>
      <c r="H25" s="16"/>
      <c r="I25" s="31"/>
      <c r="J25" s="30"/>
      <c r="K25" s="6"/>
      <c r="M25" s="288"/>
      <c r="N25" s="16"/>
      <c r="O25" s="31"/>
      <c r="P25" s="30"/>
      <c r="Q25" s="6"/>
      <c r="S25" s="288"/>
      <c r="T25" s="16"/>
      <c r="U25" s="31"/>
      <c r="V25" s="30"/>
      <c r="W25" s="6"/>
      <c r="Y25" s="288"/>
      <c r="Z25" s="16"/>
      <c r="AA25" s="31"/>
      <c r="AB25" s="30"/>
      <c r="AC25" s="6"/>
    </row>
    <row r="26" spans="1:29" ht="20.149999999999999" customHeight="1" thickBot="1">
      <c r="A26" s="290"/>
      <c r="B26" s="34"/>
      <c r="C26" s="12"/>
      <c r="D26" s="26"/>
      <c r="E26" s="35"/>
      <c r="G26" s="290"/>
      <c r="H26" s="34"/>
      <c r="I26" s="12"/>
      <c r="J26" s="26"/>
      <c r="K26" s="35"/>
      <c r="M26" s="290"/>
      <c r="N26" s="34"/>
      <c r="O26" s="12"/>
      <c r="P26" s="26"/>
      <c r="Q26" s="35"/>
      <c r="S26" s="290"/>
      <c r="T26" s="34"/>
      <c r="U26" s="12"/>
      <c r="V26" s="26"/>
      <c r="W26" s="35"/>
      <c r="Y26" s="290"/>
      <c r="Z26" s="34"/>
      <c r="AA26" s="12"/>
      <c r="AB26" s="26"/>
      <c r="AC26" s="35"/>
    </row>
    <row r="27" spans="1:29" ht="20.149999999999999" customHeight="1">
      <c r="A27" s="287" t="s">
        <v>67</v>
      </c>
      <c r="B27" s="32">
        <f>'11211桃源'!$F5</f>
        <v>0</v>
      </c>
      <c r="C27" s="36"/>
      <c r="D27" s="40"/>
      <c r="E27" s="6"/>
      <c r="G27" s="287" t="s">
        <v>67</v>
      </c>
      <c r="H27" s="32">
        <f>'11211桃源'!$F6</f>
        <v>0</v>
      </c>
      <c r="I27" s="36"/>
      <c r="J27" s="40"/>
      <c r="K27" s="6"/>
      <c r="M27" s="287" t="s">
        <v>67</v>
      </c>
      <c r="N27" s="32" t="str">
        <f>'11211桃源'!$F7</f>
        <v>油菜</v>
      </c>
      <c r="O27" s="27" t="s">
        <v>382</v>
      </c>
      <c r="P27" s="17">
        <v>72</v>
      </c>
      <c r="Q27" s="6" t="s">
        <v>258</v>
      </c>
      <c r="S27" s="287" t="s">
        <v>67</v>
      </c>
      <c r="T27" s="32" t="str">
        <f>'11211桃源'!$F8</f>
        <v>有機黑葉白菜</v>
      </c>
      <c r="U27" s="36" t="s">
        <v>138</v>
      </c>
      <c r="V27" s="40">
        <v>72</v>
      </c>
      <c r="W27" s="3" t="s">
        <v>51</v>
      </c>
      <c r="Y27" s="287" t="s">
        <v>67</v>
      </c>
      <c r="Z27" s="32" t="str">
        <f>'11211桃源'!$F9</f>
        <v>蚵白菜</v>
      </c>
      <c r="AA27" s="134" t="s">
        <v>383</v>
      </c>
      <c r="AB27" s="17">
        <v>72</v>
      </c>
      <c r="AC27" s="6" t="s">
        <v>258</v>
      </c>
    </row>
    <row r="28" spans="1:29" ht="20.149999999999999" customHeight="1">
      <c r="A28" s="288"/>
      <c r="B28" s="37"/>
      <c r="C28" s="33"/>
      <c r="D28" s="16"/>
      <c r="E28" s="6"/>
      <c r="G28" s="288"/>
      <c r="H28" s="37"/>
      <c r="I28" s="33"/>
      <c r="J28" s="16"/>
      <c r="K28" s="6"/>
      <c r="M28" s="288"/>
      <c r="N28" s="37"/>
      <c r="O28" s="33" t="s">
        <v>274</v>
      </c>
      <c r="P28" s="16"/>
      <c r="Q28" s="6"/>
      <c r="S28" s="288"/>
      <c r="T28" s="37"/>
      <c r="U28" s="33" t="s">
        <v>274</v>
      </c>
      <c r="V28" s="16"/>
      <c r="W28" s="6"/>
      <c r="Y28" s="288"/>
      <c r="Z28" s="37"/>
      <c r="AA28" s="33" t="s">
        <v>274</v>
      </c>
      <c r="AB28" s="16"/>
      <c r="AC28" s="6"/>
    </row>
    <row r="29" spans="1:29" ht="20.149999999999999" customHeight="1">
      <c r="A29" s="288"/>
      <c r="B29" s="7"/>
      <c r="C29" s="8"/>
      <c r="D29" s="9"/>
      <c r="E29" s="6"/>
      <c r="G29" s="288"/>
      <c r="H29" s="7"/>
      <c r="I29" s="8"/>
      <c r="J29" s="9"/>
      <c r="K29" s="6"/>
      <c r="M29" s="288"/>
      <c r="N29" s="7"/>
      <c r="O29" s="8"/>
      <c r="P29" s="9"/>
      <c r="Q29" s="6"/>
      <c r="S29" s="288"/>
      <c r="T29" s="7"/>
      <c r="U29" s="8"/>
      <c r="V29" s="9"/>
      <c r="W29" s="6"/>
      <c r="Y29" s="288"/>
      <c r="Z29" s="7"/>
      <c r="AA29" s="8"/>
      <c r="AB29" s="9"/>
      <c r="AC29" s="6"/>
    </row>
    <row r="30" spans="1:29" ht="20.149999999999999" customHeight="1">
      <c r="A30" s="288"/>
      <c r="B30" s="7"/>
      <c r="C30" s="8"/>
      <c r="D30" s="9"/>
      <c r="E30" s="6"/>
      <c r="G30" s="288"/>
      <c r="H30" s="7"/>
      <c r="I30" s="8"/>
      <c r="J30" s="9"/>
      <c r="K30" s="6"/>
      <c r="M30" s="288"/>
      <c r="N30" s="7"/>
      <c r="O30" s="8"/>
      <c r="P30" s="9"/>
      <c r="Q30" s="6"/>
      <c r="S30" s="288"/>
      <c r="T30" s="7"/>
      <c r="U30" s="8"/>
      <c r="V30" s="9"/>
      <c r="W30" s="6"/>
      <c r="Y30" s="288"/>
      <c r="Z30" s="7"/>
      <c r="AA30" s="8"/>
      <c r="AB30" s="9"/>
      <c r="AC30" s="6"/>
    </row>
    <row r="31" spans="1:29" ht="20.149999999999999" customHeight="1">
      <c r="A31" s="288"/>
      <c r="B31" s="7"/>
      <c r="C31" s="8"/>
      <c r="D31" s="9"/>
      <c r="E31" s="6"/>
      <c r="G31" s="288"/>
      <c r="H31" s="7"/>
      <c r="I31" s="8"/>
      <c r="J31" s="9"/>
      <c r="K31" s="6"/>
      <c r="M31" s="288"/>
      <c r="N31" s="7"/>
      <c r="O31" s="8"/>
      <c r="P31" s="9"/>
      <c r="Q31" s="6"/>
      <c r="S31" s="288"/>
      <c r="T31" s="7"/>
      <c r="U31" s="8"/>
      <c r="V31" s="9"/>
      <c r="W31" s="6"/>
      <c r="Y31" s="288"/>
      <c r="Z31" s="7"/>
      <c r="AA31" s="8"/>
      <c r="AB31" s="9"/>
      <c r="AC31" s="6"/>
    </row>
    <row r="32" spans="1:29" ht="20.149999999999999" customHeight="1" thickBot="1">
      <c r="A32" s="288"/>
      <c r="B32" s="7"/>
      <c r="C32" s="8"/>
      <c r="D32" s="9"/>
      <c r="E32" s="6"/>
      <c r="G32" s="288"/>
      <c r="H32" s="7"/>
      <c r="I32" s="8"/>
      <c r="J32" s="9"/>
      <c r="K32" s="6"/>
      <c r="M32" s="288"/>
      <c r="N32" s="7"/>
      <c r="O32" s="8"/>
      <c r="P32" s="9"/>
      <c r="Q32" s="35"/>
      <c r="S32" s="288"/>
      <c r="T32" s="7"/>
      <c r="U32" s="8"/>
      <c r="V32" s="9"/>
      <c r="W32" s="6"/>
      <c r="Y32" s="290"/>
      <c r="Z32" s="10"/>
      <c r="AA32" s="11"/>
      <c r="AB32" s="12"/>
      <c r="AC32" s="13"/>
    </row>
    <row r="33" spans="1:29" ht="20.149999999999999" customHeight="1">
      <c r="A33" s="287" t="s">
        <v>68</v>
      </c>
      <c r="B33" s="38">
        <f>'11211桃源'!$G5</f>
        <v>0</v>
      </c>
      <c r="C33" s="39"/>
      <c r="D33" s="40"/>
      <c r="E33" s="6"/>
      <c r="G33" s="287" t="s">
        <v>68</v>
      </c>
      <c r="H33" s="38">
        <f>'11211桃源'!$G6</f>
        <v>0</v>
      </c>
      <c r="I33" s="39"/>
      <c r="J33" s="40"/>
      <c r="K33" s="6"/>
      <c r="M33" s="287" t="s">
        <v>68</v>
      </c>
      <c r="N33" s="38" t="str">
        <f>'11211桃源'!$G7</f>
        <v>酸辣湯
(豆腐、紅蘿蔔、木耳、金針菇)</v>
      </c>
      <c r="O33" s="39" t="s">
        <v>143</v>
      </c>
      <c r="P33" s="40">
        <v>20</v>
      </c>
      <c r="Q33" s="3" t="s">
        <v>51</v>
      </c>
      <c r="S33" s="287" t="s">
        <v>68</v>
      </c>
      <c r="T33" s="38" t="str">
        <f>'11211桃源'!$G8</f>
        <v>*奶香雙丁西米露
(地瓜、芋頭、西谷米、*奶粉)</v>
      </c>
      <c r="U33" s="39" t="s">
        <v>139</v>
      </c>
      <c r="V33" s="40">
        <v>10</v>
      </c>
      <c r="W33" s="3" t="s">
        <v>51</v>
      </c>
      <c r="Y33" s="299" t="s">
        <v>68</v>
      </c>
      <c r="Z33" s="27" t="str">
        <f>'11211桃源'!$G9</f>
        <v>扁蒲湯
(扁蒲)</v>
      </c>
      <c r="AA33" s="151" t="s">
        <v>147</v>
      </c>
      <c r="AB33" s="151">
        <v>30</v>
      </c>
      <c r="AC33" s="3" t="s">
        <v>51</v>
      </c>
    </row>
    <row r="34" spans="1:29" ht="20.149999999999999" customHeight="1">
      <c r="A34" s="288"/>
      <c r="B34" s="41"/>
      <c r="C34" s="42"/>
      <c r="D34" s="16"/>
      <c r="E34" s="6"/>
      <c r="G34" s="288"/>
      <c r="H34" s="41"/>
      <c r="I34" s="42"/>
      <c r="J34" s="16"/>
      <c r="K34" s="6"/>
      <c r="M34" s="288"/>
      <c r="N34" s="41"/>
      <c r="O34" s="42" t="s">
        <v>144</v>
      </c>
      <c r="P34" s="16">
        <v>5</v>
      </c>
      <c r="Q34" s="6" t="s">
        <v>51</v>
      </c>
      <c r="S34" s="288"/>
      <c r="T34" s="41"/>
      <c r="U34" s="42" t="s">
        <v>140</v>
      </c>
      <c r="V34" s="16">
        <v>8</v>
      </c>
      <c r="W34" s="6" t="s">
        <v>51</v>
      </c>
      <c r="Y34" s="291"/>
      <c r="Z34" s="30"/>
      <c r="AA34" s="115"/>
      <c r="AB34" s="115"/>
      <c r="AC34" s="6"/>
    </row>
    <row r="35" spans="1:29" ht="20.149999999999999" customHeight="1">
      <c r="A35" s="288"/>
      <c r="B35" s="7"/>
      <c r="C35" s="43"/>
      <c r="D35" s="9"/>
      <c r="E35" s="6"/>
      <c r="G35" s="288"/>
      <c r="H35" s="7"/>
      <c r="I35" s="43"/>
      <c r="J35" s="9"/>
      <c r="K35" s="6"/>
      <c r="M35" s="288"/>
      <c r="N35" s="7"/>
      <c r="O35" s="8" t="s">
        <v>145</v>
      </c>
      <c r="P35" s="9">
        <v>2</v>
      </c>
      <c r="Q35" s="6" t="s">
        <v>51</v>
      </c>
      <c r="S35" s="288"/>
      <c r="T35" s="7"/>
      <c r="U35" s="8" t="s">
        <v>141</v>
      </c>
      <c r="V35" s="9">
        <v>3</v>
      </c>
      <c r="W35" s="6" t="s">
        <v>51</v>
      </c>
      <c r="Y35" s="291"/>
      <c r="Z35" s="9"/>
      <c r="AA35" s="115"/>
      <c r="AB35" s="115"/>
      <c r="AC35" s="6"/>
    </row>
    <row r="36" spans="1:29" ht="20.149999999999999" customHeight="1">
      <c r="A36" s="288"/>
      <c r="B36" s="7"/>
      <c r="C36" s="8"/>
      <c r="D36" s="9"/>
      <c r="E36" s="6"/>
      <c r="G36" s="288"/>
      <c r="H36" s="7"/>
      <c r="I36" s="8"/>
      <c r="J36" s="9"/>
      <c r="K36" s="6"/>
      <c r="M36" s="288"/>
      <c r="N36" s="7"/>
      <c r="O36" s="8" t="s">
        <v>146</v>
      </c>
      <c r="P36" s="9">
        <v>2</v>
      </c>
      <c r="Q36" s="6" t="s">
        <v>51</v>
      </c>
      <c r="S36" s="288"/>
      <c r="T36" s="7"/>
      <c r="U36" s="8" t="s">
        <v>142</v>
      </c>
      <c r="V36" s="9"/>
      <c r="W36" s="6"/>
      <c r="Y36" s="291"/>
      <c r="Z36" s="9"/>
      <c r="AA36" s="115"/>
      <c r="AB36" s="115"/>
      <c r="AC36" s="6"/>
    </row>
    <row r="37" spans="1:29" ht="20.149999999999999" customHeight="1" thickBot="1">
      <c r="A37" s="290"/>
      <c r="B37" s="10"/>
      <c r="C37" s="11"/>
      <c r="D37" s="12"/>
      <c r="E37" s="13"/>
      <c r="G37" s="290"/>
      <c r="H37" s="10"/>
      <c r="I37" s="11"/>
      <c r="J37" s="12"/>
      <c r="K37" s="13"/>
      <c r="M37" s="290"/>
      <c r="N37" s="10"/>
      <c r="O37" s="11"/>
      <c r="P37" s="12"/>
      <c r="Q37" s="13"/>
      <c r="S37" s="290"/>
      <c r="T37" s="10"/>
      <c r="U37" s="11"/>
      <c r="V37" s="12"/>
      <c r="W37" s="13"/>
      <c r="Y37" s="292"/>
      <c r="Z37" s="12"/>
      <c r="AA37" s="12"/>
      <c r="AB37" s="12"/>
      <c r="AC37" s="35"/>
    </row>
    <row r="38" spans="1:29" ht="20.149999999999999" customHeight="1" thickBot="1">
      <c r="A38" s="44"/>
      <c r="B38" s="45"/>
      <c r="C38" s="46"/>
      <c r="D38" s="47"/>
      <c r="E38" s="48"/>
      <c r="G38" s="44"/>
      <c r="H38" s="45"/>
      <c r="I38" s="46"/>
      <c r="J38" s="47"/>
      <c r="K38" s="48"/>
      <c r="M38" s="44"/>
      <c r="N38" s="45"/>
      <c r="O38" s="46"/>
      <c r="P38" s="47"/>
      <c r="Q38" s="48"/>
      <c r="S38" s="44"/>
      <c r="T38" s="45"/>
      <c r="U38" s="46"/>
      <c r="V38" s="47"/>
      <c r="W38" s="48"/>
      <c r="Y38" s="143"/>
      <c r="Z38" s="147"/>
      <c r="AA38" s="148"/>
      <c r="AB38" s="149"/>
      <c r="AC38" s="150"/>
    </row>
    <row r="40" spans="1:29" ht="20.149999999999999" customHeight="1" thickBot="1">
      <c r="A40" s="296">
        <f>A2+7</f>
        <v>45236</v>
      </c>
      <c r="B40" s="296"/>
      <c r="C40" s="296"/>
      <c r="D40" s="295">
        <v>42415</v>
      </c>
      <c r="E40" s="295"/>
      <c r="G40" s="296">
        <f>A40+1</f>
        <v>45237</v>
      </c>
      <c r="H40" s="296"/>
      <c r="I40" s="296"/>
      <c r="J40" s="295">
        <f>G40</f>
        <v>45237</v>
      </c>
      <c r="K40" s="295"/>
      <c r="M40" s="296">
        <f>A40+2</f>
        <v>45238</v>
      </c>
      <c r="N40" s="296"/>
      <c r="O40" s="296"/>
      <c r="P40" s="295">
        <f>M40</f>
        <v>45238</v>
      </c>
      <c r="Q40" s="295"/>
      <c r="S40" s="296">
        <f>A40+3</f>
        <v>45239</v>
      </c>
      <c r="T40" s="296"/>
      <c r="U40" s="296"/>
      <c r="V40" s="295">
        <f>S40</f>
        <v>45239</v>
      </c>
      <c r="W40" s="295"/>
      <c r="Y40" s="297">
        <f>A40+4</f>
        <v>45240</v>
      </c>
      <c r="Z40" s="297"/>
      <c r="AA40" s="297"/>
      <c r="AB40" s="286" t="s">
        <v>69</v>
      </c>
      <c r="AC40" s="286"/>
    </row>
    <row r="41" spans="1:29" ht="20.149999999999999" customHeight="1">
      <c r="A41" s="288" t="s">
        <v>70</v>
      </c>
      <c r="B41" s="1" t="str">
        <f>'11211桃源'!$C10</f>
        <v>麥片飯</v>
      </c>
      <c r="C41" s="154" t="s">
        <v>149</v>
      </c>
      <c r="D41" s="2">
        <v>65</v>
      </c>
      <c r="E41" s="114" t="s">
        <v>51</v>
      </c>
      <c r="G41" s="288" t="s">
        <v>70</v>
      </c>
      <c r="H41" s="1" t="str">
        <f>'11211桃源'!$C11</f>
        <v>有機葵瓜子翡翠炒飯</v>
      </c>
      <c r="I41" s="154" t="s">
        <v>176</v>
      </c>
      <c r="J41" s="154">
        <v>80</v>
      </c>
      <c r="K41" s="3" t="s">
        <v>51</v>
      </c>
      <c r="M41" s="287" t="s">
        <v>70</v>
      </c>
      <c r="N41" s="1" t="str">
        <f>'11211桃源'!$C12</f>
        <v>香鬆飯</v>
      </c>
      <c r="O41" s="1" t="s">
        <v>149</v>
      </c>
      <c r="P41" s="2">
        <v>80</v>
      </c>
      <c r="Q41" s="18" t="s">
        <v>174</v>
      </c>
      <c r="S41" s="288" t="s">
        <v>70</v>
      </c>
      <c r="T41" s="1" t="str">
        <f>'11211桃源'!$C13</f>
        <v>燕麥飯</v>
      </c>
      <c r="U41" s="154" t="s">
        <v>149</v>
      </c>
      <c r="V41" s="154">
        <v>65</v>
      </c>
      <c r="W41" s="3" t="s">
        <v>51</v>
      </c>
      <c r="Y41" s="287" t="s">
        <v>70</v>
      </c>
      <c r="Z41" s="1" t="str">
        <f>'11211桃源'!$C14</f>
        <v>小米飯</v>
      </c>
      <c r="AA41" s="154" t="s">
        <v>149</v>
      </c>
      <c r="AB41" s="154">
        <v>65</v>
      </c>
      <c r="AC41" s="3" t="s">
        <v>51</v>
      </c>
    </row>
    <row r="42" spans="1:29" ht="20.149999999999999" customHeight="1">
      <c r="A42" s="288"/>
      <c r="B42" s="4"/>
      <c r="C42" s="115" t="s">
        <v>150</v>
      </c>
      <c r="D42" s="9">
        <v>15</v>
      </c>
      <c r="E42" s="18" t="s">
        <v>51</v>
      </c>
      <c r="G42" s="288"/>
      <c r="H42" s="4"/>
      <c r="I42" s="115" t="s">
        <v>334</v>
      </c>
      <c r="J42" s="211">
        <v>1</v>
      </c>
      <c r="K42" s="6"/>
      <c r="M42" s="288"/>
      <c r="N42" s="4"/>
      <c r="O42" s="4" t="s">
        <v>177</v>
      </c>
      <c r="P42" s="5"/>
      <c r="Q42" s="18"/>
      <c r="S42" s="288"/>
      <c r="T42" s="4"/>
      <c r="U42" s="4" t="s">
        <v>178</v>
      </c>
      <c r="V42" s="5">
        <v>15</v>
      </c>
      <c r="W42" s="6" t="s">
        <v>51</v>
      </c>
      <c r="Y42" s="288"/>
      <c r="Z42" s="4"/>
      <c r="AA42" s="4" t="s">
        <v>179</v>
      </c>
      <c r="AB42" s="5">
        <v>15</v>
      </c>
      <c r="AC42" s="6" t="s">
        <v>51</v>
      </c>
    </row>
    <row r="43" spans="1:29" ht="20.149999999999999" customHeight="1">
      <c r="A43" s="288"/>
      <c r="B43" s="95"/>
      <c r="C43" s="96"/>
      <c r="D43" s="5"/>
      <c r="E43" s="6"/>
      <c r="G43" s="288"/>
      <c r="H43" s="95"/>
      <c r="I43" s="96" t="s">
        <v>53</v>
      </c>
      <c r="J43" s="5">
        <v>10</v>
      </c>
      <c r="K43" s="6" t="s">
        <v>51</v>
      </c>
      <c r="M43" s="288"/>
      <c r="N43" s="95"/>
      <c r="O43" s="96"/>
      <c r="P43" s="5"/>
      <c r="Q43" s="6"/>
      <c r="S43" s="288"/>
      <c r="T43" s="95"/>
      <c r="U43" s="96"/>
      <c r="V43" s="5"/>
      <c r="W43" s="117"/>
      <c r="Y43" s="288"/>
      <c r="Z43" s="95"/>
      <c r="AA43" s="96"/>
      <c r="AB43" s="5"/>
      <c r="AC43" s="6"/>
    </row>
    <row r="44" spans="1:29" ht="20.149999999999999" customHeight="1">
      <c r="A44" s="288"/>
      <c r="B44" s="95"/>
      <c r="C44" s="96"/>
      <c r="D44" s="5"/>
      <c r="E44" s="6"/>
      <c r="G44" s="288"/>
      <c r="H44" s="95"/>
      <c r="I44" s="96" t="s">
        <v>214</v>
      </c>
      <c r="J44" s="5">
        <v>20</v>
      </c>
      <c r="K44" s="117" t="s">
        <v>258</v>
      </c>
      <c r="M44" s="288"/>
      <c r="N44" s="95"/>
      <c r="O44" s="96"/>
      <c r="P44" s="5"/>
      <c r="Q44" s="6"/>
      <c r="S44" s="288"/>
      <c r="T44" s="95"/>
      <c r="U44" s="96"/>
      <c r="V44" s="5"/>
      <c r="W44" s="117"/>
      <c r="Y44" s="288"/>
      <c r="Z44" s="95"/>
      <c r="AA44" s="96"/>
      <c r="AB44" s="5"/>
      <c r="AC44" s="6"/>
    </row>
    <row r="45" spans="1:29" ht="20.149999999999999" customHeight="1">
      <c r="A45" s="288"/>
      <c r="B45" s="95"/>
      <c r="C45" s="96"/>
      <c r="D45" s="5"/>
      <c r="E45" s="6"/>
      <c r="G45" s="288"/>
      <c r="H45" s="95"/>
      <c r="I45" s="8" t="s">
        <v>154</v>
      </c>
      <c r="J45" s="5">
        <v>20</v>
      </c>
      <c r="K45" s="117" t="s">
        <v>258</v>
      </c>
      <c r="M45" s="288"/>
      <c r="N45" s="95"/>
      <c r="O45" s="96"/>
      <c r="P45" s="5"/>
      <c r="Q45" s="6"/>
      <c r="S45" s="288"/>
      <c r="T45" s="95"/>
      <c r="U45" s="8"/>
      <c r="V45" s="5"/>
      <c r="W45" s="117"/>
      <c r="Y45" s="288"/>
      <c r="Z45" s="95"/>
      <c r="AA45" s="96"/>
      <c r="AB45" s="5"/>
      <c r="AC45" s="6"/>
    </row>
    <row r="46" spans="1:29" ht="20.149999999999999" customHeight="1">
      <c r="A46" s="288"/>
      <c r="B46" s="7"/>
      <c r="C46" s="8"/>
      <c r="D46" s="9"/>
      <c r="E46" s="6"/>
      <c r="G46" s="288"/>
      <c r="H46" s="7"/>
      <c r="I46" s="96" t="s">
        <v>333</v>
      </c>
      <c r="J46" s="9">
        <v>10</v>
      </c>
      <c r="K46" s="117"/>
      <c r="M46" s="288"/>
      <c r="N46" s="7"/>
      <c r="O46" s="8"/>
      <c r="P46" s="9"/>
      <c r="Q46" s="6"/>
      <c r="S46" s="288"/>
      <c r="T46" s="7"/>
      <c r="U46" s="96"/>
      <c r="V46" s="9"/>
      <c r="W46" s="18"/>
      <c r="Y46" s="288"/>
      <c r="Z46" s="7"/>
      <c r="AA46" s="8"/>
      <c r="AB46" s="9"/>
      <c r="AC46" s="6"/>
    </row>
    <row r="47" spans="1:29" ht="20.149999999999999" customHeight="1">
      <c r="A47" s="288"/>
      <c r="B47" s="7"/>
      <c r="C47" s="8"/>
      <c r="D47" s="9"/>
      <c r="E47" s="6"/>
      <c r="G47" s="288"/>
      <c r="H47" s="7"/>
      <c r="I47" s="96" t="s">
        <v>327</v>
      </c>
      <c r="J47" s="9">
        <v>5</v>
      </c>
      <c r="K47" s="18"/>
      <c r="M47" s="288"/>
      <c r="N47" s="7"/>
      <c r="O47" s="8"/>
      <c r="P47" s="9"/>
      <c r="Q47" s="6"/>
      <c r="S47" s="288"/>
      <c r="T47" s="7"/>
      <c r="U47" s="96"/>
      <c r="V47" s="9"/>
      <c r="W47" s="6"/>
      <c r="Y47" s="288"/>
      <c r="Z47" s="7"/>
      <c r="AA47" s="8"/>
      <c r="AB47" s="9"/>
      <c r="AC47" s="6"/>
    </row>
    <row r="48" spans="1:29" ht="20.149999999999999" customHeight="1" thickBot="1">
      <c r="A48" s="290"/>
      <c r="B48" s="10"/>
      <c r="C48" s="11"/>
      <c r="D48" s="12"/>
      <c r="E48" s="13"/>
      <c r="G48" s="290"/>
      <c r="H48" s="10"/>
      <c r="I48" s="11" t="s">
        <v>363</v>
      </c>
      <c r="J48" s="12"/>
      <c r="K48" s="13"/>
      <c r="M48" s="290"/>
      <c r="N48" s="10"/>
      <c r="O48" s="11"/>
      <c r="P48" s="12"/>
      <c r="Q48" s="13"/>
      <c r="S48" s="290"/>
      <c r="T48" s="10"/>
      <c r="U48" s="11"/>
      <c r="V48" s="12"/>
      <c r="W48" s="13"/>
      <c r="Y48" s="288"/>
      <c r="Z48" s="141"/>
      <c r="AA48" s="118"/>
      <c r="AB48" s="142"/>
      <c r="AC48" s="97"/>
    </row>
    <row r="49" spans="1:34" ht="20.149999999999999" customHeight="1">
      <c r="A49" s="299" t="s">
        <v>65</v>
      </c>
      <c r="B49" s="14" t="str">
        <f>'11211桃源'!$D10</f>
        <v>香滷雞翅X1</v>
      </c>
      <c r="C49" s="151" t="s">
        <v>151</v>
      </c>
      <c r="D49" s="151">
        <v>1</v>
      </c>
      <c r="E49" s="114" t="s">
        <v>131</v>
      </c>
      <c r="G49" s="287" t="s">
        <v>65</v>
      </c>
      <c r="H49" s="14" t="str">
        <f>'11211桃源'!$D11</f>
        <v>壽喜燒肉
(豬肉、豆芽菜、紅蘿蔔、洋蔥)</v>
      </c>
      <c r="I49" s="15" t="s">
        <v>157</v>
      </c>
      <c r="J49" s="16">
        <v>75</v>
      </c>
      <c r="K49" s="3" t="s">
        <v>51</v>
      </c>
      <c r="M49" s="287" t="s">
        <v>65</v>
      </c>
      <c r="N49" s="14" t="str">
        <f>'11211桃源'!$D12</f>
        <v>韓式年糕雞
(雞肉、大白菜、年糕、洋蔥、泡菜)</v>
      </c>
      <c r="O49" s="15" t="s">
        <v>166</v>
      </c>
      <c r="P49" s="16">
        <v>75</v>
      </c>
      <c r="Q49" s="3" t="s">
        <v>51</v>
      </c>
      <c r="S49" s="287" t="s">
        <v>65</v>
      </c>
      <c r="T49" s="14" t="str">
        <f>'11211桃源'!$D13</f>
        <v>*芝麻照燒魚X1
(烏魚、洋蔥、洋菇、*白芝麻)</v>
      </c>
      <c r="U49" s="159" t="s">
        <v>148</v>
      </c>
      <c r="V49" s="158">
        <v>1</v>
      </c>
      <c r="W49" s="6" t="s">
        <v>182</v>
      </c>
      <c r="Y49" s="289" t="s">
        <v>65</v>
      </c>
      <c r="Z49" s="14" t="str">
        <f>'11211桃源'!$D14</f>
        <v>*滷蛋X1干丁
(*雞蛋、洋蔥、豆干)</v>
      </c>
      <c r="AA49" s="15" t="s">
        <v>173</v>
      </c>
      <c r="AB49" s="16">
        <v>1</v>
      </c>
      <c r="AC49" s="6" t="s">
        <v>131</v>
      </c>
    </row>
    <row r="50" spans="1:34" ht="20.149999999999999" customHeight="1">
      <c r="A50" s="291"/>
      <c r="B50" s="22"/>
      <c r="C50" s="115"/>
      <c r="D50" s="115"/>
      <c r="E50" s="117"/>
      <c r="G50" s="288"/>
      <c r="H50" s="19"/>
      <c r="I50" s="20" t="s">
        <v>158</v>
      </c>
      <c r="J50" s="16">
        <v>20</v>
      </c>
      <c r="K50" s="6" t="s">
        <v>51</v>
      </c>
      <c r="M50" s="288"/>
      <c r="N50" s="19"/>
      <c r="O50" s="20" t="s">
        <v>167</v>
      </c>
      <c r="P50" s="16"/>
      <c r="Q50" s="117"/>
      <c r="S50" s="288"/>
      <c r="T50" s="19"/>
      <c r="U50" s="161" t="s">
        <v>187</v>
      </c>
      <c r="V50" s="158"/>
      <c r="W50" s="6"/>
      <c r="Y50" s="288"/>
      <c r="Z50" s="19"/>
      <c r="AA50" s="20" t="s">
        <v>152</v>
      </c>
      <c r="AB50" s="16">
        <v>10</v>
      </c>
      <c r="AC50" s="6" t="s">
        <v>174</v>
      </c>
    </row>
    <row r="51" spans="1:34" ht="20.149999999999999" customHeight="1">
      <c r="A51" s="291"/>
      <c r="B51" s="22"/>
      <c r="C51" s="115"/>
      <c r="D51" s="115"/>
      <c r="E51" s="117"/>
      <c r="G51" s="288"/>
      <c r="H51" s="19"/>
      <c r="I51" s="20" t="s">
        <v>159</v>
      </c>
      <c r="J51" s="16">
        <v>10</v>
      </c>
      <c r="K51" s="6" t="s">
        <v>51</v>
      </c>
      <c r="M51" s="288"/>
      <c r="N51" s="19"/>
      <c r="O51" s="20" t="s">
        <v>168</v>
      </c>
      <c r="P51" s="16">
        <v>20</v>
      </c>
      <c r="Q51" s="18" t="s">
        <v>51</v>
      </c>
      <c r="S51" s="288"/>
      <c r="T51" s="19"/>
      <c r="U51" s="161" t="s">
        <v>332</v>
      </c>
      <c r="V51" s="158">
        <v>10</v>
      </c>
      <c r="W51" s="6"/>
      <c r="Y51" s="288"/>
      <c r="Z51" s="19"/>
      <c r="AA51" s="20" t="s">
        <v>434</v>
      </c>
      <c r="AB51" s="16"/>
      <c r="AC51" s="6" t="s">
        <v>174</v>
      </c>
    </row>
    <row r="52" spans="1:34" ht="20.149999999999999" customHeight="1">
      <c r="A52" s="291"/>
      <c r="B52" s="22"/>
      <c r="C52" s="20"/>
      <c r="D52" s="16"/>
      <c r="E52" s="117"/>
      <c r="G52" s="288"/>
      <c r="H52" s="19"/>
      <c r="I52" s="20" t="s">
        <v>180</v>
      </c>
      <c r="J52" s="16">
        <v>5</v>
      </c>
      <c r="K52" s="6" t="s">
        <v>174</v>
      </c>
      <c r="M52" s="288"/>
      <c r="N52" s="19"/>
      <c r="O52" s="20" t="s">
        <v>169</v>
      </c>
      <c r="P52" s="16">
        <v>15</v>
      </c>
      <c r="Q52" s="6" t="s">
        <v>51</v>
      </c>
      <c r="S52" s="288"/>
      <c r="T52" s="19"/>
      <c r="U52" s="20" t="s">
        <v>372</v>
      </c>
      <c r="V52" s="16">
        <v>5</v>
      </c>
      <c r="W52" s="6"/>
      <c r="Y52" s="288"/>
      <c r="Z52" s="19"/>
      <c r="AA52" s="20"/>
      <c r="AB52" s="16"/>
      <c r="AC52" s="6"/>
    </row>
    <row r="53" spans="1:34" ht="20.149999999999999" customHeight="1">
      <c r="A53" s="288"/>
      <c r="B53" s="19"/>
      <c r="C53" s="20"/>
      <c r="D53" s="16"/>
      <c r="E53" s="6"/>
      <c r="G53" s="288"/>
      <c r="H53" s="19"/>
      <c r="I53" s="20"/>
      <c r="J53" s="16"/>
      <c r="K53" s="6"/>
      <c r="M53" s="288"/>
      <c r="N53" s="19"/>
      <c r="O53" s="20" t="s">
        <v>175</v>
      </c>
      <c r="P53" s="16">
        <v>5</v>
      </c>
      <c r="Q53" s="6" t="s">
        <v>51</v>
      </c>
      <c r="S53" s="288"/>
      <c r="T53" s="19"/>
      <c r="U53" s="20"/>
      <c r="V53" s="16"/>
      <c r="W53" s="6"/>
      <c r="Y53" s="288"/>
      <c r="Z53" s="19"/>
      <c r="AA53" s="20"/>
      <c r="AB53" s="16"/>
      <c r="AC53" s="6"/>
    </row>
    <row r="54" spans="1:34" ht="20.149999999999999" customHeight="1">
      <c r="A54" s="288"/>
      <c r="B54" s="22"/>
      <c r="C54" s="15"/>
      <c r="D54" s="16"/>
      <c r="E54" s="6"/>
      <c r="G54" s="288"/>
      <c r="H54" s="22"/>
      <c r="I54" s="15"/>
      <c r="J54" s="16"/>
      <c r="K54" s="6"/>
      <c r="M54" s="288"/>
      <c r="N54" s="22"/>
      <c r="O54" s="15" t="s">
        <v>181</v>
      </c>
      <c r="P54" s="16"/>
      <c r="Q54" s="6"/>
      <c r="S54" s="288"/>
      <c r="T54" s="22"/>
      <c r="U54" s="15"/>
      <c r="V54" s="16"/>
      <c r="W54" s="6"/>
      <c r="Y54" s="288"/>
      <c r="Z54" s="22"/>
      <c r="AA54" s="20"/>
      <c r="AB54" s="16"/>
      <c r="AC54" s="6"/>
    </row>
    <row r="55" spans="1:34" ht="20.149999999999999" customHeight="1">
      <c r="A55" s="288"/>
      <c r="B55" s="22"/>
      <c r="C55" s="15"/>
      <c r="D55" s="16"/>
      <c r="E55" s="6"/>
      <c r="G55" s="288"/>
      <c r="H55" s="22"/>
      <c r="I55" s="15"/>
      <c r="J55" s="16"/>
      <c r="K55" s="6"/>
      <c r="M55" s="288"/>
      <c r="N55" s="22"/>
      <c r="O55" s="15"/>
      <c r="P55" s="16"/>
      <c r="Q55" s="6"/>
      <c r="S55" s="288"/>
      <c r="T55" s="22"/>
      <c r="U55" s="15"/>
      <c r="V55" s="16"/>
      <c r="W55" s="6"/>
      <c r="Y55" s="288"/>
      <c r="Z55" s="22"/>
      <c r="AA55" s="15"/>
      <c r="AB55" s="16"/>
      <c r="AC55" s="6"/>
    </row>
    <row r="56" spans="1:34" ht="20.149999999999999" customHeight="1" thickBot="1">
      <c r="A56" s="290"/>
      <c r="B56" s="34"/>
      <c r="C56" s="132"/>
      <c r="D56" s="21"/>
      <c r="E56" s="13"/>
      <c r="G56" s="288"/>
      <c r="H56" s="131"/>
      <c r="I56" s="132"/>
      <c r="J56" s="21"/>
      <c r="K56" s="13"/>
      <c r="M56" s="288"/>
      <c r="N56" s="23"/>
      <c r="O56" s="24"/>
      <c r="P56" s="25"/>
      <c r="Q56" s="6"/>
      <c r="S56" s="288"/>
      <c r="T56" s="23"/>
      <c r="U56" s="24"/>
      <c r="V56" s="21"/>
      <c r="W56" s="6"/>
      <c r="Y56" s="290"/>
      <c r="Z56" s="34"/>
      <c r="AA56" s="132"/>
      <c r="AB56" s="21"/>
      <c r="AC56" s="13"/>
    </row>
    <row r="57" spans="1:34" ht="20.149999999999999" customHeight="1">
      <c r="A57" s="288" t="s">
        <v>71</v>
      </c>
      <c r="B57" s="27" t="s">
        <v>366</v>
      </c>
      <c r="C57" s="129" t="s">
        <v>367</v>
      </c>
      <c r="D57" s="128">
        <v>50</v>
      </c>
      <c r="E57" s="3" t="s">
        <v>51</v>
      </c>
      <c r="G57" s="287" t="s">
        <v>66</v>
      </c>
      <c r="H57" s="130" t="s">
        <v>337</v>
      </c>
      <c r="I57" s="129" t="s">
        <v>338</v>
      </c>
      <c r="J57" s="128">
        <v>55</v>
      </c>
      <c r="K57" s="18" t="s">
        <v>51</v>
      </c>
      <c r="M57" s="287" t="s">
        <v>66</v>
      </c>
      <c r="N57" s="27" t="str">
        <f>'11211桃源'!$E12</f>
        <v>*豆豉干片
(豆干、紅蘿蔔、木耳、*小魚乾)</v>
      </c>
      <c r="O57" s="28" t="s">
        <v>165</v>
      </c>
      <c r="P57" s="29">
        <v>60</v>
      </c>
      <c r="Q57" s="3" t="s">
        <v>51</v>
      </c>
      <c r="S57" s="287" t="s">
        <v>66</v>
      </c>
      <c r="T57" s="27" t="str">
        <f>'11211桃源'!$E13</f>
        <v>義式時蔬
(青花菜、甜椒、杏鮑菇、豬肉)</v>
      </c>
      <c r="U57" s="28" t="s">
        <v>171</v>
      </c>
      <c r="V57" s="17">
        <v>70</v>
      </c>
      <c r="W57" s="3" t="s">
        <v>51</v>
      </c>
      <c r="Y57" s="291" t="s">
        <v>66</v>
      </c>
      <c r="Z57" s="130" t="str">
        <f>'11211桃源'!$E14</f>
        <v>三杯凍豆腐
(凍豆腐、洋蔥、皇帝豆、彩椒)</v>
      </c>
      <c r="AA57" s="128" t="s">
        <v>396</v>
      </c>
      <c r="AB57" s="130">
        <v>55</v>
      </c>
      <c r="AC57" s="154" t="s">
        <v>47</v>
      </c>
      <c r="AF57" s="184"/>
      <c r="AG57" s="185"/>
      <c r="AH57" s="215"/>
    </row>
    <row r="58" spans="1:34" ht="20.149999999999999" customHeight="1">
      <c r="A58" s="288"/>
      <c r="B58" s="30"/>
      <c r="C58" s="9" t="s">
        <v>368</v>
      </c>
      <c r="D58" s="30">
        <v>30</v>
      </c>
      <c r="E58" s="6" t="s">
        <v>51</v>
      </c>
      <c r="G58" s="288"/>
      <c r="H58" s="30"/>
      <c r="I58" s="9" t="s">
        <v>379</v>
      </c>
      <c r="J58" s="30">
        <v>15</v>
      </c>
      <c r="K58" s="6" t="s">
        <v>51</v>
      </c>
      <c r="M58" s="288"/>
      <c r="N58" s="30"/>
      <c r="O58" s="9" t="s">
        <v>49</v>
      </c>
      <c r="P58" s="30">
        <v>15</v>
      </c>
      <c r="Q58" s="6" t="s">
        <v>51</v>
      </c>
      <c r="S58" s="288"/>
      <c r="T58" s="30"/>
      <c r="U58" s="9" t="s">
        <v>336</v>
      </c>
      <c r="V58" s="16">
        <v>5</v>
      </c>
      <c r="W58" s="6" t="s">
        <v>51</v>
      </c>
      <c r="Y58" s="291"/>
      <c r="Z58" s="30"/>
      <c r="AA58" s="30" t="s">
        <v>82</v>
      </c>
      <c r="AB58" s="9">
        <v>15</v>
      </c>
      <c r="AC58" s="115" t="s">
        <v>47</v>
      </c>
      <c r="AF58" s="215"/>
      <c r="AG58" s="185"/>
      <c r="AH58" s="215"/>
    </row>
    <row r="59" spans="1:34" ht="20.149999999999999" customHeight="1">
      <c r="A59" s="288"/>
      <c r="B59" s="30"/>
      <c r="C59" s="9" t="s">
        <v>369</v>
      </c>
      <c r="D59" s="30">
        <v>5</v>
      </c>
      <c r="E59" s="6" t="s">
        <v>51</v>
      </c>
      <c r="G59" s="288"/>
      <c r="H59" s="30"/>
      <c r="I59" s="9" t="s">
        <v>259</v>
      </c>
      <c r="J59" s="30">
        <v>5</v>
      </c>
      <c r="K59" s="6" t="s">
        <v>51</v>
      </c>
      <c r="M59" s="288"/>
      <c r="N59" s="30"/>
      <c r="O59" s="9" t="s">
        <v>259</v>
      </c>
      <c r="P59" s="30">
        <v>5</v>
      </c>
      <c r="Q59" s="6" t="s">
        <v>51</v>
      </c>
      <c r="S59" s="288"/>
      <c r="T59" s="212"/>
      <c r="U59" s="9" t="s">
        <v>340</v>
      </c>
      <c r="V59" s="16">
        <v>5</v>
      </c>
      <c r="W59" s="6"/>
      <c r="Y59" s="291"/>
      <c r="Z59" s="30"/>
      <c r="AA59" s="30" t="s">
        <v>397</v>
      </c>
      <c r="AB59" s="9">
        <v>3</v>
      </c>
      <c r="AC59" s="115" t="s">
        <v>47</v>
      </c>
      <c r="AF59" s="215"/>
      <c r="AG59" s="185"/>
      <c r="AH59" s="215"/>
    </row>
    <row r="60" spans="1:34" ht="20.149999999999999" customHeight="1">
      <c r="A60" s="288"/>
      <c r="B60" s="30"/>
      <c r="C60" s="9" t="s">
        <v>330</v>
      </c>
      <c r="D60" s="30">
        <v>5</v>
      </c>
      <c r="E60" s="6" t="s">
        <v>51</v>
      </c>
      <c r="G60" s="288"/>
      <c r="H60" s="30"/>
      <c r="I60" s="9" t="s">
        <v>49</v>
      </c>
      <c r="J60" s="30">
        <v>10</v>
      </c>
      <c r="K60" s="6"/>
      <c r="M60" s="288"/>
      <c r="N60" s="30"/>
      <c r="O60" s="9" t="s">
        <v>170</v>
      </c>
      <c r="P60" s="30"/>
      <c r="Q60" s="6"/>
      <c r="S60" s="288"/>
      <c r="T60" s="212"/>
      <c r="U60" s="9" t="s">
        <v>339</v>
      </c>
      <c r="V60" s="30">
        <v>5</v>
      </c>
      <c r="W60" s="6"/>
      <c r="Y60" s="291"/>
      <c r="Z60" s="30"/>
      <c r="AA60" s="30" t="s">
        <v>398</v>
      </c>
      <c r="AB60" s="9">
        <v>8</v>
      </c>
      <c r="AC60" s="115"/>
      <c r="AF60" s="215"/>
      <c r="AG60" s="185"/>
      <c r="AH60" s="215"/>
    </row>
    <row r="61" spans="1:34" ht="20.149999999999999" customHeight="1">
      <c r="A61" s="288"/>
      <c r="B61" s="30"/>
      <c r="C61" s="9" t="s">
        <v>319</v>
      </c>
      <c r="D61" s="30"/>
      <c r="E61" s="6"/>
      <c r="G61" s="288"/>
      <c r="H61" s="30"/>
      <c r="I61" s="9" t="s">
        <v>314</v>
      </c>
      <c r="J61" s="30"/>
      <c r="K61" s="6"/>
      <c r="M61" s="288"/>
      <c r="N61" s="30"/>
      <c r="O61" s="9" t="s">
        <v>335</v>
      </c>
      <c r="P61" s="30"/>
      <c r="Q61" s="6"/>
      <c r="S61" s="288"/>
      <c r="T61" s="128"/>
      <c r="U61" s="129" t="s">
        <v>373</v>
      </c>
      <c r="V61" s="128"/>
      <c r="W61" s="18"/>
      <c r="Y61" s="291"/>
      <c r="Z61" s="30"/>
      <c r="AA61" s="30" t="s">
        <v>50</v>
      </c>
      <c r="AB61" s="9"/>
      <c r="AC61" s="115"/>
      <c r="AF61" s="184"/>
      <c r="AG61" s="185"/>
      <c r="AH61" s="215"/>
    </row>
    <row r="62" spans="1:34" ht="20.149999999999999" customHeight="1">
      <c r="A62" s="288"/>
      <c r="B62" s="30"/>
      <c r="C62" s="9"/>
      <c r="D62" s="30"/>
      <c r="E62" s="6"/>
      <c r="G62" s="288"/>
      <c r="H62" s="30"/>
      <c r="I62" s="9"/>
      <c r="J62" s="30"/>
      <c r="K62" s="6"/>
      <c r="M62" s="288"/>
      <c r="N62" s="30"/>
      <c r="O62" s="9"/>
      <c r="P62" s="30"/>
      <c r="Q62" s="6"/>
      <c r="S62" s="288"/>
      <c r="T62" s="30"/>
      <c r="U62" s="9"/>
      <c r="V62" s="30"/>
      <c r="W62" s="6"/>
      <c r="Y62" s="291"/>
      <c r="Z62" s="30"/>
      <c r="AA62" s="9"/>
      <c r="AB62" s="30"/>
      <c r="AC62" s="9"/>
      <c r="AF62" s="215"/>
      <c r="AG62" s="185"/>
      <c r="AH62" s="215"/>
    </row>
    <row r="63" spans="1:34" ht="20.149999999999999" customHeight="1">
      <c r="A63" s="288"/>
      <c r="B63" s="16"/>
      <c r="C63" s="31"/>
      <c r="D63" s="30"/>
      <c r="E63" s="6"/>
      <c r="G63" s="288"/>
      <c r="H63" s="16"/>
      <c r="I63" s="31"/>
      <c r="J63" s="30"/>
      <c r="K63" s="6"/>
      <c r="M63" s="288"/>
      <c r="N63" s="16"/>
      <c r="O63" s="31"/>
      <c r="P63" s="30"/>
      <c r="Q63" s="6"/>
      <c r="S63" s="288"/>
      <c r="T63" s="16"/>
      <c r="U63" s="9"/>
      <c r="V63" s="30"/>
      <c r="W63" s="6"/>
      <c r="Y63" s="291"/>
      <c r="Z63" s="16"/>
      <c r="AA63" s="115"/>
      <c r="AB63" s="115"/>
      <c r="AC63" s="9"/>
    </row>
    <row r="64" spans="1:34" ht="20.149999999999999" customHeight="1" thickBot="1">
      <c r="A64" s="290"/>
      <c r="B64" s="34"/>
      <c r="C64" s="12"/>
      <c r="D64" s="26"/>
      <c r="E64" s="35"/>
      <c r="G64" s="290"/>
      <c r="H64" s="34"/>
      <c r="I64" s="12"/>
      <c r="J64" s="26"/>
      <c r="K64" s="35"/>
      <c r="M64" s="290"/>
      <c r="N64" s="34"/>
      <c r="O64" s="12"/>
      <c r="P64" s="26"/>
      <c r="Q64" s="35"/>
      <c r="S64" s="290"/>
      <c r="T64" s="34"/>
      <c r="U64" s="12"/>
      <c r="V64" s="26"/>
      <c r="W64" s="35"/>
      <c r="Y64" s="292"/>
      <c r="Z64" s="34"/>
      <c r="AA64" s="12"/>
      <c r="AB64" s="26"/>
      <c r="AC64" s="12"/>
    </row>
    <row r="65" spans="1:31" ht="20.149999999999999" customHeight="1">
      <c r="A65" s="287" t="s">
        <v>67</v>
      </c>
      <c r="B65" s="133" t="str">
        <f>'11211桃源'!$F10</f>
        <v>有機青松菜</v>
      </c>
      <c r="C65" s="134" t="s">
        <v>155</v>
      </c>
      <c r="D65" s="17">
        <v>72</v>
      </c>
      <c r="E65" s="6" t="s">
        <v>258</v>
      </c>
      <c r="G65" s="287" t="s">
        <v>67</v>
      </c>
      <c r="H65" s="32" t="str">
        <f>'11211桃源'!$F11</f>
        <v>有機荷葉白菜</v>
      </c>
      <c r="I65" s="36" t="s">
        <v>160</v>
      </c>
      <c r="J65" s="17">
        <v>72</v>
      </c>
      <c r="K65" s="6" t="s">
        <v>258</v>
      </c>
      <c r="M65" s="287" t="s">
        <v>67</v>
      </c>
      <c r="N65" s="32" t="str">
        <f>'11211桃源'!$F12</f>
        <v>福山萵苣</v>
      </c>
      <c r="O65" s="36" t="s">
        <v>384</v>
      </c>
      <c r="P65" s="17">
        <v>72</v>
      </c>
      <c r="Q65" s="6" t="s">
        <v>258</v>
      </c>
      <c r="S65" s="287" t="s">
        <v>67</v>
      </c>
      <c r="T65" s="32" t="str">
        <f>'11211桃源'!$F13</f>
        <v>有機小白菜</v>
      </c>
      <c r="U65" s="32" t="s">
        <v>172</v>
      </c>
      <c r="V65" s="17">
        <v>72</v>
      </c>
      <c r="W65" s="6" t="s">
        <v>258</v>
      </c>
      <c r="Y65" s="288" t="s">
        <v>67</v>
      </c>
      <c r="Z65" s="218" t="str">
        <f>'11211桃源'!$F14</f>
        <v>油菜</v>
      </c>
      <c r="AA65" s="36" t="s">
        <v>382</v>
      </c>
      <c r="AB65" s="17">
        <v>72</v>
      </c>
      <c r="AC65" s="18" t="s">
        <v>258</v>
      </c>
    </row>
    <row r="66" spans="1:31" ht="20.149999999999999" customHeight="1">
      <c r="A66" s="288"/>
      <c r="B66" s="37"/>
      <c r="C66" s="33" t="s">
        <v>274</v>
      </c>
      <c r="D66" s="16"/>
      <c r="E66" s="6"/>
      <c r="G66" s="288"/>
      <c r="H66" s="37"/>
      <c r="I66" s="33" t="s">
        <v>274</v>
      </c>
      <c r="J66" s="16"/>
      <c r="K66" s="6"/>
      <c r="M66" s="288"/>
      <c r="N66" s="37"/>
      <c r="O66" s="33" t="s">
        <v>274</v>
      </c>
      <c r="P66" s="16"/>
      <c r="Q66" s="6"/>
      <c r="S66" s="288"/>
      <c r="T66" s="37"/>
      <c r="U66" s="33" t="s">
        <v>274</v>
      </c>
      <c r="V66" s="16"/>
      <c r="W66" s="6"/>
      <c r="Y66" s="288"/>
      <c r="Z66" s="37"/>
      <c r="AA66" s="33" t="s">
        <v>274</v>
      </c>
      <c r="AB66" s="16"/>
      <c r="AC66" s="6"/>
    </row>
    <row r="67" spans="1:31" ht="20.149999999999999" customHeight="1">
      <c r="A67" s="288"/>
      <c r="B67" s="7"/>
      <c r="C67" s="8"/>
      <c r="D67" s="9"/>
      <c r="E67" s="6"/>
      <c r="G67" s="288"/>
      <c r="H67" s="7"/>
      <c r="I67" s="8"/>
      <c r="J67" s="9"/>
      <c r="K67" s="6"/>
      <c r="M67" s="288"/>
      <c r="N67" s="7"/>
      <c r="O67" s="8"/>
      <c r="P67" s="9"/>
      <c r="Q67" s="6"/>
      <c r="S67" s="288"/>
      <c r="T67" s="7"/>
      <c r="U67" s="8"/>
      <c r="V67" s="9"/>
      <c r="W67" s="6"/>
      <c r="Y67" s="288"/>
      <c r="Z67" s="7"/>
      <c r="AA67" s="8"/>
      <c r="AB67" s="9"/>
      <c r="AC67" s="6"/>
    </row>
    <row r="68" spans="1:31" ht="20.149999999999999" customHeight="1">
      <c r="A68" s="288"/>
      <c r="B68" s="7"/>
      <c r="C68" s="8"/>
      <c r="D68" s="9"/>
      <c r="E68" s="6"/>
      <c r="G68" s="288"/>
      <c r="H68" s="7"/>
      <c r="I68" s="8"/>
      <c r="J68" s="9"/>
      <c r="K68" s="6"/>
      <c r="M68" s="288"/>
      <c r="N68" s="7"/>
      <c r="O68" s="8"/>
      <c r="P68" s="9"/>
      <c r="Q68" s="6"/>
      <c r="S68" s="288"/>
      <c r="T68" s="7"/>
      <c r="U68" s="8"/>
      <c r="V68" s="9"/>
      <c r="W68" s="6"/>
      <c r="Y68" s="288"/>
      <c r="Z68" s="7"/>
      <c r="AA68" s="8"/>
      <c r="AB68" s="9"/>
      <c r="AC68" s="6"/>
      <c r="AE68" s="110"/>
    </row>
    <row r="69" spans="1:31" ht="20.149999999999999" customHeight="1">
      <c r="A69" s="288"/>
      <c r="B69" s="7"/>
      <c r="C69" s="8"/>
      <c r="D69" s="9"/>
      <c r="E69" s="6"/>
      <c r="G69" s="288"/>
      <c r="H69" s="7"/>
      <c r="I69" s="8"/>
      <c r="J69" s="9"/>
      <c r="K69" s="6"/>
      <c r="M69" s="288"/>
      <c r="N69" s="7"/>
      <c r="O69" s="8"/>
      <c r="P69" s="9"/>
      <c r="Q69" s="6"/>
      <c r="S69" s="288"/>
      <c r="T69" s="7"/>
      <c r="U69" s="8"/>
      <c r="V69" s="9"/>
      <c r="W69" s="6"/>
      <c r="Y69" s="288"/>
      <c r="Z69" s="7"/>
      <c r="AA69" s="8"/>
      <c r="AB69" s="9"/>
      <c r="AC69" s="6"/>
      <c r="AE69" s="127"/>
    </row>
    <row r="70" spans="1:31" ht="20.149999999999999" customHeight="1" thickBot="1">
      <c r="A70" s="290"/>
      <c r="B70" s="10"/>
      <c r="C70" s="11"/>
      <c r="D70" s="12"/>
      <c r="E70" s="13"/>
      <c r="G70" s="288"/>
      <c r="H70" s="7"/>
      <c r="I70" s="8"/>
      <c r="J70" s="9"/>
      <c r="K70" s="6"/>
      <c r="M70" s="288"/>
      <c r="N70" s="7"/>
      <c r="O70" s="8"/>
      <c r="P70" s="9"/>
      <c r="Q70" s="6"/>
      <c r="S70" s="288"/>
      <c r="T70" s="7"/>
      <c r="U70" s="118"/>
      <c r="V70" s="9"/>
      <c r="W70" s="6"/>
      <c r="Y70" s="288"/>
      <c r="Z70" s="7"/>
      <c r="AA70" s="8"/>
      <c r="AB70" s="9"/>
      <c r="AC70" s="6"/>
      <c r="AE70" s="110"/>
    </row>
    <row r="71" spans="1:31" ht="20.149999999999999" customHeight="1">
      <c r="A71" s="288" t="s">
        <v>68</v>
      </c>
      <c r="B71" s="112" t="s">
        <v>364</v>
      </c>
      <c r="C71" s="213" t="s">
        <v>380</v>
      </c>
      <c r="D71" s="17">
        <v>30</v>
      </c>
      <c r="E71" s="3" t="s">
        <v>51</v>
      </c>
      <c r="G71" s="287" t="s">
        <v>68</v>
      </c>
      <c r="H71" s="112" t="s">
        <v>303</v>
      </c>
      <c r="I71" s="39" t="s">
        <v>161</v>
      </c>
      <c r="J71" s="40">
        <v>8</v>
      </c>
      <c r="K71" s="3" t="s">
        <v>51</v>
      </c>
      <c r="M71" s="287" t="s">
        <v>68</v>
      </c>
      <c r="N71" s="38" t="str">
        <f>'11211桃源'!$G12</f>
        <v>冬瓜大骨湯
(冬瓜、大骨)</v>
      </c>
      <c r="O71" s="39" t="s">
        <v>163</v>
      </c>
      <c r="P71" s="40">
        <v>30</v>
      </c>
      <c r="Q71" s="3" t="s">
        <v>51</v>
      </c>
      <c r="S71" s="287" t="s">
        <v>68</v>
      </c>
      <c r="T71" s="38" t="s">
        <v>315</v>
      </c>
      <c r="U71" s="39" t="s">
        <v>183</v>
      </c>
      <c r="V71" s="40">
        <v>15</v>
      </c>
      <c r="W71" s="3" t="s">
        <v>51</v>
      </c>
      <c r="Y71" s="287" t="s">
        <v>68</v>
      </c>
      <c r="Z71" s="38" t="str">
        <f>'11211桃源'!$G14</f>
        <v>味噌海芽湯
(豆芽菜、海帶芽)</v>
      </c>
      <c r="AA71" s="39" t="s">
        <v>185</v>
      </c>
      <c r="AB71" s="40"/>
      <c r="AC71" s="3"/>
    </row>
    <row r="72" spans="1:31" ht="20.149999999999999" customHeight="1">
      <c r="A72" s="288"/>
      <c r="B72" s="212"/>
      <c r="C72" s="43" t="s">
        <v>365</v>
      </c>
      <c r="D72" s="9"/>
      <c r="E72" s="6" t="s">
        <v>51</v>
      </c>
      <c r="G72" s="288"/>
      <c r="H72" s="111"/>
      <c r="I72" s="42" t="s">
        <v>162</v>
      </c>
      <c r="J72" s="16">
        <v>8</v>
      </c>
      <c r="K72" s="6" t="s">
        <v>51</v>
      </c>
      <c r="M72" s="288"/>
      <c r="N72" s="41"/>
      <c r="O72" s="42" t="s">
        <v>164</v>
      </c>
      <c r="P72" s="16"/>
      <c r="Q72" s="6"/>
      <c r="S72" s="288"/>
      <c r="T72" s="41"/>
      <c r="U72" s="42" t="s">
        <v>316</v>
      </c>
      <c r="V72" s="16">
        <v>5</v>
      </c>
      <c r="W72" s="117"/>
      <c r="Y72" s="288"/>
      <c r="Z72" s="41"/>
      <c r="AA72" s="42" t="s">
        <v>186</v>
      </c>
      <c r="AB72" s="16"/>
      <c r="AC72" s="6"/>
    </row>
    <row r="73" spans="1:31" ht="20.149999999999999" customHeight="1">
      <c r="A73" s="288"/>
      <c r="B73" s="7"/>
      <c r="C73" s="9" t="s">
        <v>349</v>
      </c>
      <c r="D73" s="16"/>
      <c r="E73" s="18"/>
      <c r="G73" s="288"/>
      <c r="H73" s="7"/>
      <c r="I73" s="43" t="s">
        <v>304</v>
      </c>
      <c r="J73" s="9"/>
      <c r="K73" s="6"/>
      <c r="M73" s="288"/>
      <c r="N73" s="7"/>
      <c r="O73" s="8"/>
      <c r="P73" s="9"/>
      <c r="Q73" s="6"/>
      <c r="S73" s="288"/>
      <c r="T73" s="7"/>
      <c r="U73" s="43" t="s">
        <v>317</v>
      </c>
      <c r="V73" s="9">
        <v>10</v>
      </c>
      <c r="W73" s="18"/>
      <c r="Y73" s="291"/>
      <c r="Z73" s="115"/>
      <c r="AA73" s="115" t="s">
        <v>55</v>
      </c>
      <c r="AB73" s="115">
        <v>20</v>
      </c>
      <c r="AC73" s="115" t="s">
        <v>258</v>
      </c>
    </row>
    <row r="74" spans="1:31" ht="20.149999999999999" customHeight="1">
      <c r="A74" s="288"/>
      <c r="B74" s="7"/>
      <c r="C74" s="43"/>
      <c r="D74" s="9"/>
      <c r="E74" s="6"/>
      <c r="G74" s="288"/>
      <c r="H74" s="7"/>
      <c r="I74" s="8"/>
      <c r="J74" s="9"/>
      <c r="K74" s="6"/>
      <c r="M74" s="288"/>
      <c r="N74" s="7"/>
      <c r="O74" s="8"/>
      <c r="P74" s="9"/>
      <c r="Q74" s="6"/>
      <c r="S74" s="288"/>
      <c r="T74" s="7"/>
      <c r="U74" s="8" t="s">
        <v>318</v>
      </c>
      <c r="V74" s="9"/>
      <c r="W74" s="6"/>
      <c r="Y74" s="291"/>
      <c r="Z74" s="115"/>
      <c r="AA74" s="115"/>
      <c r="AB74" s="115"/>
      <c r="AC74" s="115"/>
    </row>
    <row r="75" spans="1:31" ht="20.149999999999999" customHeight="1" thickBot="1">
      <c r="A75" s="290"/>
      <c r="B75" s="10"/>
      <c r="C75" s="11"/>
      <c r="D75" s="12"/>
      <c r="E75" s="13"/>
      <c r="G75" s="290"/>
      <c r="H75" s="10"/>
      <c r="I75" s="11"/>
      <c r="J75" s="12"/>
      <c r="K75" s="13"/>
      <c r="M75" s="290"/>
      <c r="N75" s="10"/>
      <c r="O75" s="11"/>
      <c r="P75" s="12"/>
      <c r="Q75" s="13"/>
      <c r="S75" s="290"/>
      <c r="T75" s="10"/>
      <c r="U75" s="11"/>
      <c r="V75" s="12"/>
      <c r="W75" s="13"/>
      <c r="Y75" s="290"/>
      <c r="Z75" s="10"/>
      <c r="AA75" s="11"/>
      <c r="AB75" s="12"/>
      <c r="AC75" s="9"/>
    </row>
    <row r="76" spans="1:31" ht="20.149999999999999" customHeight="1" thickBot="1">
      <c r="A76" s="44"/>
      <c r="B76" s="45"/>
      <c r="C76" s="46"/>
      <c r="D76" s="47"/>
      <c r="E76" s="48"/>
      <c r="G76" s="44"/>
      <c r="H76" s="45"/>
      <c r="I76" s="46"/>
      <c r="J76" s="47"/>
      <c r="K76" s="48"/>
      <c r="M76" s="44"/>
      <c r="N76" s="45"/>
      <c r="O76" s="46"/>
      <c r="P76" s="47"/>
      <c r="Q76" s="48"/>
      <c r="S76" s="44"/>
      <c r="T76" s="45"/>
      <c r="U76" s="46"/>
      <c r="V76" s="47"/>
      <c r="W76" s="48"/>
      <c r="Y76" s="44"/>
      <c r="Z76" s="45"/>
      <c r="AA76" s="46"/>
      <c r="AB76" s="47"/>
      <c r="AC76" s="150"/>
    </row>
    <row r="77" spans="1:31" ht="20.149999999999999" customHeight="1" thickBot="1">
      <c r="A77" s="296">
        <f>A40+7</f>
        <v>45243</v>
      </c>
      <c r="B77" s="296"/>
      <c r="C77" s="296"/>
      <c r="D77" s="295">
        <v>42415</v>
      </c>
      <c r="E77" s="295"/>
      <c r="G77" s="296">
        <f>A77+1</f>
        <v>45244</v>
      </c>
      <c r="H77" s="296"/>
      <c r="I77" s="296"/>
      <c r="J77" s="295">
        <f>G77</f>
        <v>45244</v>
      </c>
      <c r="K77" s="295"/>
      <c r="M77" s="296">
        <f>A77+2</f>
        <v>45245</v>
      </c>
      <c r="N77" s="296"/>
      <c r="O77" s="296"/>
      <c r="P77" s="295">
        <f>M77</f>
        <v>45245</v>
      </c>
      <c r="Q77" s="295"/>
      <c r="S77" s="301">
        <f>A77+3</f>
        <v>45246</v>
      </c>
      <c r="T77" s="301"/>
      <c r="U77" s="301"/>
      <c r="V77" s="293">
        <f>S77</f>
        <v>45246</v>
      </c>
      <c r="W77" s="293"/>
      <c r="Y77" s="294">
        <f>A77+4</f>
        <v>45247</v>
      </c>
      <c r="Z77" s="294"/>
      <c r="AA77" s="294"/>
      <c r="AB77" s="285" t="s">
        <v>69</v>
      </c>
      <c r="AC77" s="285"/>
    </row>
    <row r="78" spans="1:31" ht="20.149999999999999" customHeight="1">
      <c r="A78" s="287" t="s">
        <v>70</v>
      </c>
      <c r="B78" s="1" t="str">
        <f>'11211桃源'!$C15</f>
        <v>糙米飯</v>
      </c>
      <c r="C78" s="1" t="s">
        <v>149</v>
      </c>
      <c r="D78" s="2">
        <v>65</v>
      </c>
      <c r="E78" s="114" t="s">
        <v>51</v>
      </c>
      <c r="G78" s="287" t="s">
        <v>70</v>
      </c>
      <c r="H78" s="1" t="str">
        <f>'11211桃源'!$C16</f>
        <v>有機胚芽飯</v>
      </c>
      <c r="I78" s="1" t="s">
        <v>176</v>
      </c>
      <c r="J78" s="2">
        <v>65</v>
      </c>
      <c r="K78" s="114" t="s">
        <v>51</v>
      </c>
      <c r="M78" s="287" t="s">
        <v>70</v>
      </c>
      <c r="N78" s="1" t="str">
        <f>'11211桃源'!$C17</f>
        <v>紫米飯</v>
      </c>
      <c r="O78" s="1" t="s">
        <v>149</v>
      </c>
      <c r="P78" s="2">
        <v>65</v>
      </c>
      <c r="Q78" s="114" t="s">
        <v>51</v>
      </c>
      <c r="S78" s="299" t="s">
        <v>70</v>
      </c>
      <c r="T78" s="1" t="str">
        <f>'11211桃源'!$C18</f>
        <v>客家炒粄條</v>
      </c>
      <c r="U78" s="1" t="s">
        <v>211</v>
      </c>
      <c r="V78" s="2">
        <v>100</v>
      </c>
      <c r="W78" s="3" t="s">
        <v>51</v>
      </c>
      <c r="Y78" s="287" t="s">
        <v>70</v>
      </c>
      <c r="Z78" s="1" t="str">
        <f>'11211桃源'!$C19</f>
        <v>小米飯</v>
      </c>
      <c r="AA78" s="151" t="s">
        <v>149</v>
      </c>
      <c r="AB78" s="2">
        <v>65</v>
      </c>
      <c r="AC78" s="114" t="s">
        <v>51</v>
      </c>
    </row>
    <row r="79" spans="1:31" ht="20.149999999999999" customHeight="1">
      <c r="A79" s="288"/>
      <c r="B79" s="4"/>
      <c r="C79" s="4" t="s">
        <v>132</v>
      </c>
      <c r="D79" s="9">
        <v>15</v>
      </c>
      <c r="E79" s="18" t="s">
        <v>51</v>
      </c>
      <c r="G79" s="288"/>
      <c r="H79" s="4"/>
      <c r="I79" s="4" t="s">
        <v>104</v>
      </c>
      <c r="J79" s="9">
        <v>15</v>
      </c>
      <c r="K79" s="18" t="s">
        <v>51</v>
      </c>
      <c r="M79" s="288"/>
      <c r="N79" s="4"/>
      <c r="O79" s="4" t="s">
        <v>161</v>
      </c>
      <c r="P79" s="9">
        <v>15</v>
      </c>
      <c r="Q79" s="18" t="s">
        <v>51</v>
      </c>
      <c r="S79" s="291"/>
      <c r="T79" s="4"/>
      <c r="U79" s="4" t="s">
        <v>202</v>
      </c>
      <c r="V79" s="5">
        <v>30</v>
      </c>
      <c r="W79" s="6" t="s">
        <v>51</v>
      </c>
      <c r="Y79" s="288"/>
      <c r="Z79" s="4"/>
      <c r="AA79" s="115" t="s">
        <v>179</v>
      </c>
      <c r="AB79" s="9">
        <v>15</v>
      </c>
      <c r="AC79" s="18" t="s">
        <v>51</v>
      </c>
    </row>
    <row r="80" spans="1:31" ht="20.149999999999999" customHeight="1">
      <c r="A80" s="288"/>
      <c r="B80" s="95"/>
      <c r="C80" s="96"/>
      <c r="D80" s="5"/>
      <c r="E80" s="117"/>
      <c r="G80" s="288"/>
      <c r="H80" s="95"/>
      <c r="I80" s="96" t="s">
        <v>344</v>
      </c>
      <c r="J80" s="5"/>
      <c r="K80" s="6"/>
      <c r="M80" s="288"/>
      <c r="N80" s="95"/>
      <c r="O80" s="96"/>
      <c r="P80" s="5"/>
      <c r="Q80" s="6"/>
      <c r="S80" s="288"/>
      <c r="T80" s="95"/>
      <c r="U80" s="96" t="s">
        <v>212</v>
      </c>
      <c r="V80" s="5">
        <v>20</v>
      </c>
      <c r="W80" s="6" t="s">
        <v>51</v>
      </c>
      <c r="Y80" s="288"/>
      <c r="Z80" s="95"/>
      <c r="AA80" s="96"/>
      <c r="AB80" s="5"/>
      <c r="AC80" s="6"/>
    </row>
    <row r="81" spans="1:34" ht="20.149999999999999" customHeight="1">
      <c r="A81" s="288"/>
      <c r="B81" s="95"/>
      <c r="C81" s="96"/>
      <c r="D81" s="5"/>
      <c r="E81" s="119"/>
      <c r="G81" s="288"/>
      <c r="H81" s="95"/>
      <c r="I81" s="96"/>
      <c r="J81" s="5"/>
      <c r="K81" s="6"/>
      <c r="M81" s="288"/>
      <c r="N81" s="95"/>
      <c r="O81" s="96"/>
      <c r="P81" s="5"/>
      <c r="Q81" s="6"/>
      <c r="S81" s="288"/>
      <c r="T81" s="95"/>
      <c r="U81" s="96" t="s">
        <v>145</v>
      </c>
      <c r="V81" s="5">
        <v>10</v>
      </c>
      <c r="W81" s="6" t="s">
        <v>51</v>
      </c>
      <c r="Y81" s="288"/>
      <c r="Z81" s="95"/>
      <c r="AA81" s="96"/>
      <c r="AB81" s="5"/>
      <c r="AC81" s="6"/>
    </row>
    <row r="82" spans="1:34" ht="20.149999999999999" customHeight="1">
      <c r="A82" s="288"/>
      <c r="B82" s="95"/>
      <c r="C82" s="96"/>
      <c r="D82" s="5"/>
      <c r="E82" s="117"/>
      <c r="G82" s="288"/>
      <c r="H82" s="95"/>
      <c r="I82" s="96"/>
      <c r="J82" s="5"/>
      <c r="K82" s="6"/>
      <c r="M82" s="288"/>
      <c r="N82" s="95"/>
      <c r="O82" s="96"/>
      <c r="P82" s="5"/>
      <c r="Q82" s="6"/>
      <c r="S82" s="288"/>
      <c r="T82" s="95"/>
      <c r="U82" s="96" t="s">
        <v>134</v>
      </c>
      <c r="V82" s="5">
        <v>10</v>
      </c>
      <c r="W82" s="18" t="s">
        <v>174</v>
      </c>
      <c r="Y82" s="288"/>
      <c r="Z82" s="95"/>
      <c r="AA82" s="96"/>
      <c r="AB82" s="5"/>
      <c r="AC82" s="6"/>
    </row>
    <row r="83" spans="1:34" ht="19.5">
      <c r="A83" s="288"/>
      <c r="B83" s="7"/>
      <c r="C83" s="8"/>
      <c r="D83" s="9"/>
      <c r="E83" s="6"/>
      <c r="G83" s="288"/>
      <c r="H83" s="7"/>
      <c r="I83" s="8"/>
      <c r="J83" s="9"/>
      <c r="K83" s="6"/>
      <c r="M83" s="288"/>
      <c r="N83" s="7"/>
      <c r="O83" s="8"/>
      <c r="P83" s="9"/>
      <c r="Q83" s="6"/>
      <c r="S83" s="288"/>
      <c r="T83" s="7"/>
      <c r="U83" s="8" t="s">
        <v>213</v>
      </c>
      <c r="V83" s="9"/>
      <c r="W83" s="6"/>
      <c r="Y83" s="288"/>
      <c r="Z83" s="7"/>
      <c r="AA83" s="8"/>
      <c r="AB83" s="9"/>
      <c r="AC83" s="6"/>
    </row>
    <row r="84" spans="1:34" ht="20.149999999999999" customHeight="1">
      <c r="A84" s="288"/>
      <c r="B84" s="7"/>
      <c r="C84" s="8"/>
      <c r="D84" s="9"/>
      <c r="E84" s="6"/>
      <c r="G84" s="288"/>
      <c r="H84" s="7"/>
      <c r="I84" s="8"/>
      <c r="J84" s="9"/>
      <c r="K84" s="6"/>
      <c r="M84" s="288"/>
      <c r="N84" s="7"/>
      <c r="O84" s="8"/>
      <c r="P84" s="9"/>
      <c r="Q84" s="6"/>
      <c r="S84" s="288"/>
      <c r="T84" s="7"/>
      <c r="U84" s="8"/>
      <c r="V84" s="9"/>
      <c r="W84" s="6"/>
      <c r="Y84" s="288"/>
      <c r="Z84" s="7"/>
      <c r="AA84" s="8"/>
      <c r="AB84" s="9"/>
      <c r="AC84" s="6"/>
    </row>
    <row r="85" spans="1:34" ht="20.149999999999999" customHeight="1" thickBot="1">
      <c r="A85" s="290"/>
      <c r="B85" s="10"/>
      <c r="C85" s="11"/>
      <c r="D85" s="12"/>
      <c r="E85" s="13"/>
      <c r="G85" s="290"/>
      <c r="H85" s="10"/>
      <c r="I85" s="11"/>
      <c r="J85" s="12"/>
      <c r="K85" s="13"/>
      <c r="M85" s="290"/>
      <c r="N85" s="141"/>
      <c r="O85" s="118"/>
      <c r="P85" s="142"/>
      <c r="Q85" s="97"/>
      <c r="S85" s="290"/>
      <c r="T85" s="10"/>
      <c r="U85" s="11"/>
      <c r="V85" s="12"/>
      <c r="W85" s="13"/>
      <c r="Y85" s="288"/>
      <c r="Z85" s="141"/>
      <c r="AA85" s="118"/>
      <c r="AB85" s="142"/>
      <c r="AC85" s="97"/>
    </row>
    <row r="86" spans="1:34" ht="20.149999999999999" customHeight="1">
      <c r="A86" s="287" t="s">
        <v>72</v>
      </c>
      <c r="B86" s="14" t="str">
        <f>'11211桃源'!$D15</f>
        <v>*椒鹽魚丁
(*魚、洋芋、四季豆)</v>
      </c>
      <c r="C86" s="20" t="s">
        <v>189</v>
      </c>
      <c r="D86" s="16">
        <v>75</v>
      </c>
      <c r="E86" s="114" t="s">
        <v>51</v>
      </c>
      <c r="G86" s="287" t="s">
        <v>73</v>
      </c>
      <c r="H86" s="14" t="str">
        <f>'11211桃源'!$D16</f>
        <v>腐乳燒雞
(雞肉、筍角、洋蔥、彩椒)</v>
      </c>
      <c r="I86" s="15" t="s">
        <v>62</v>
      </c>
      <c r="J86" s="16">
        <v>75</v>
      </c>
      <c r="K86" s="114" t="s">
        <v>258</v>
      </c>
      <c r="M86" s="299" t="s">
        <v>65</v>
      </c>
      <c r="N86" s="206" t="str">
        <f>'11211桃源'!$D17</f>
        <v>蒸肉餅
(豬肉、玉米粒、香菇)</v>
      </c>
      <c r="O86" s="182" t="s">
        <v>319</v>
      </c>
      <c r="P86" s="40">
        <v>75</v>
      </c>
      <c r="Q86" s="114" t="s">
        <v>103</v>
      </c>
      <c r="R86" s="178"/>
      <c r="S86" s="299" t="s">
        <v>65</v>
      </c>
      <c r="T86" s="146" t="str">
        <f>'11211桃源'!$D18</f>
        <v>麻油雞
(雞肉、高麗菜、秀珍菇、枸杞)</v>
      </c>
      <c r="U86" s="146" t="s">
        <v>166</v>
      </c>
      <c r="V86" s="146">
        <v>75</v>
      </c>
      <c r="W86" s="114" t="s">
        <v>51</v>
      </c>
      <c r="Y86" s="287" t="s">
        <v>65</v>
      </c>
      <c r="Z86" s="39" t="str">
        <f>'11211桃源'!$D19</f>
        <v>醬燒豬排X1</v>
      </c>
      <c r="AA86" s="146" t="s">
        <v>210</v>
      </c>
      <c r="AB86" s="178">
        <v>1</v>
      </c>
      <c r="AC86" s="114" t="s">
        <v>131</v>
      </c>
    </row>
    <row r="87" spans="1:34" ht="20.149999999999999" customHeight="1">
      <c r="A87" s="288"/>
      <c r="B87" s="19"/>
      <c r="C87" s="20" t="s">
        <v>346</v>
      </c>
      <c r="D87" s="16">
        <v>25</v>
      </c>
      <c r="E87" s="18" t="s">
        <v>51</v>
      </c>
      <c r="G87" s="288"/>
      <c r="H87" s="19"/>
      <c r="I87" s="20" t="s">
        <v>191</v>
      </c>
      <c r="J87" s="16">
        <v>15</v>
      </c>
      <c r="K87" s="117" t="s">
        <v>258</v>
      </c>
      <c r="M87" s="291"/>
      <c r="N87" s="207"/>
      <c r="O87" s="20" t="s">
        <v>188</v>
      </c>
      <c r="P87" s="16">
        <v>15</v>
      </c>
      <c r="Q87" s="117" t="s">
        <v>51</v>
      </c>
      <c r="R87" s="110"/>
      <c r="S87" s="291"/>
      <c r="T87" s="22"/>
      <c r="U87" s="20" t="s">
        <v>204</v>
      </c>
      <c r="V87" s="20">
        <v>30</v>
      </c>
      <c r="W87" s="117" t="s">
        <v>51</v>
      </c>
      <c r="Y87" s="288"/>
      <c r="Z87" s="19"/>
      <c r="AA87" s="20"/>
      <c r="AB87" s="16"/>
      <c r="AC87" s="117"/>
    </row>
    <row r="88" spans="1:34" ht="20.149999999999999" customHeight="1">
      <c r="A88" s="288"/>
      <c r="B88" s="19"/>
      <c r="C88" s="20" t="s">
        <v>345</v>
      </c>
      <c r="D88" s="16">
        <v>15</v>
      </c>
      <c r="E88" s="117"/>
      <c r="G88" s="288"/>
      <c r="H88" s="19"/>
      <c r="I88" s="20" t="s">
        <v>192</v>
      </c>
      <c r="J88" s="179">
        <v>20</v>
      </c>
      <c r="K88" s="119" t="s">
        <v>258</v>
      </c>
      <c r="M88" s="291"/>
      <c r="N88" s="207"/>
      <c r="O88" s="20" t="s">
        <v>154</v>
      </c>
      <c r="P88" s="16">
        <v>20</v>
      </c>
      <c r="Q88" s="117" t="s">
        <v>51</v>
      </c>
      <c r="R88" s="110"/>
      <c r="S88" s="291"/>
      <c r="T88" s="22"/>
      <c r="U88" s="20" t="s">
        <v>207</v>
      </c>
      <c r="V88" s="20">
        <v>15</v>
      </c>
      <c r="W88" s="117" t="s">
        <v>51</v>
      </c>
      <c r="Y88" s="288"/>
      <c r="Z88" s="19"/>
      <c r="AA88" s="20"/>
      <c r="AB88" s="16"/>
      <c r="AC88" s="117"/>
    </row>
    <row r="89" spans="1:34" ht="20.149999999999999" customHeight="1">
      <c r="A89" s="288"/>
      <c r="B89" s="19"/>
      <c r="C89" s="15"/>
      <c r="D89" s="16"/>
      <c r="E89" s="119"/>
      <c r="G89" s="288"/>
      <c r="H89" s="19"/>
      <c r="I89" s="20" t="s">
        <v>198</v>
      </c>
      <c r="J89" s="16">
        <v>5</v>
      </c>
      <c r="K89" s="119" t="s">
        <v>258</v>
      </c>
      <c r="M89" s="291"/>
      <c r="N89" s="207"/>
      <c r="O89" s="20" t="s">
        <v>327</v>
      </c>
      <c r="P89" s="16">
        <v>5</v>
      </c>
      <c r="Q89" s="117"/>
      <c r="R89" s="110"/>
      <c r="S89" s="291"/>
      <c r="T89" s="22"/>
      <c r="U89" s="20" t="s">
        <v>205</v>
      </c>
      <c r="V89" s="20"/>
      <c r="W89" s="162"/>
      <c r="Y89" s="288"/>
      <c r="Z89" s="19"/>
      <c r="AA89" s="20"/>
      <c r="AB89" s="16"/>
      <c r="AC89" s="119"/>
    </row>
    <row r="90" spans="1:34" ht="20.149999999999999" customHeight="1">
      <c r="A90" s="288"/>
      <c r="B90" s="19"/>
      <c r="C90" s="15"/>
      <c r="D90" s="16"/>
      <c r="E90" s="6"/>
      <c r="G90" s="288"/>
      <c r="H90" s="135"/>
      <c r="I90" s="20" t="s">
        <v>347</v>
      </c>
      <c r="J90" s="16"/>
      <c r="K90" s="6"/>
      <c r="M90" s="291"/>
      <c r="N90" s="207"/>
      <c r="O90" s="15"/>
      <c r="P90" s="16"/>
      <c r="Q90" s="117"/>
      <c r="R90" s="110"/>
      <c r="S90" s="291"/>
      <c r="T90" s="22"/>
      <c r="U90" s="20" t="s">
        <v>184</v>
      </c>
      <c r="V90" s="115"/>
      <c r="W90" s="117"/>
      <c r="Y90" s="288"/>
      <c r="Z90" s="19"/>
      <c r="AA90" s="20"/>
      <c r="AB90" s="16"/>
      <c r="AC90" s="6"/>
    </row>
    <row r="91" spans="1:34" ht="20.149999999999999" customHeight="1" thickBot="1">
      <c r="A91" s="288"/>
      <c r="B91" s="22"/>
      <c r="C91" s="15"/>
      <c r="D91" s="16"/>
      <c r="E91" s="6"/>
      <c r="G91" s="288"/>
      <c r="H91" s="136"/>
      <c r="I91" s="15"/>
      <c r="J91" s="16"/>
      <c r="K91" s="6"/>
      <c r="M91" s="291"/>
      <c r="N91" s="208"/>
      <c r="O91" s="209"/>
      <c r="P91" s="21"/>
      <c r="Q91" s="35"/>
      <c r="R91" s="110"/>
      <c r="S91" s="291"/>
      <c r="T91" s="22"/>
      <c r="U91" s="115"/>
      <c r="V91" s="115"/>
      <c r="W91" s="117"/>
      <c r="Y91" s="288"/>
      <c r="Z91" s="22"/>
      <c r="AA91" s="15"/>
      <c r="AB91" s="16"/>
      <c r="AC91" s="6"/>
    </row>
    <row r="92" spans="1:34" ht="20.149999999999999" customHeight="1">
      <c r="A92" s="288"/>
      <c r="B92" s="22"/>
      <c r="C92" s="15"/>
      <c r="D92" s="16"/>
      <c r="E92" s="6"/>
      <c r="G92" s="288"/>
      <c r="H92" s="22"/>
      <c r="I92" s="15"/>
      <c r="J92" s="16"/>
      <c r="K92" s="6"/>
      <c r="M92" s="288"/>
      <c r="N92" s="19"/>
      <c r="O92" s="205"/>
      <c r="P92" s="17"/>
      <c r="Q92" s="18"/>
      <c r="R92" s="144"/>
      <c r="S92" s="291"/>
      <c r="T92" s="22"/>
      <c r="U92" s="15"/>
      <c r="V92" s="16"/>
      <c r="W92" s="117"/>
      <c r="Y92" s="288"/>
      <c r="Z92" s="22"/>
      <c r="AA92" s="15"/>
      <c r="AB92" s="16"/>
      <c r="AC92" s="6"/>
    </row>
    <row r="93" spans="1:34" ht="20.149999999999999" customHeight="1" thickBot="1">
      <c r="A93" s="288"/>
      <c r="B93" s="23"/>
      <c r="C93" s="24"/>
      <c r="D93" s="25"/>
      <c r="E93" s="6"/>
      <c r="G93" s="288"/>
      <c r="H93" s="23"/>
      <c r="I93" s="24"/>
      <c r="J93" s="25"/>
      <c r="K93" s="6"/>
      <c r="M93" s="288"/>
      <c r="N93" s="23"/>
      <c r="O93" s="24"/>
      <c r="P93" s="25"/>
      <c r="Q93" s="6"/>
      <c r="R93" s="145"/>
      <c r="S93" s="292"/>
      <c r="T93" s="34"/>
      <c r="U93" s="132"/>
      <c r="V93" s="21"/>
      <c r="W93" s="35"/>
      <c r="Y93" s="290"/>
      <c r="Z93" s="34"/>
      <c r="AA93" s="132"/>
      <c r="AB93" s="21"/>
      <c r="AC93" s="13"/>
    </row>
    <row r="94" spans="1:34" ht="20.149999999999999" customHeight="1">
      <c r="A94" s="287" t="s">
        <v>74</v>
      </c>
      <c r="B94" s="27" t="s">
        <v>399</v>
      </c>
      <c r="C94" s="28" t="s">
        <v>355</v>
      </c>
      <c r="D94" s="29">
        <v>60</v>
      </c>
      <c r="E94" s="114" t="s">
        <v>51</v>
      </c>
      <c r="G94" s="287" t="s">
        <v>74</v>
      </c>
      <c r="H94" s="27" t="str">
        <f>'11211桃源'!$E16</f>
        <v>咖哩洋芋
(洋芋、紅蘿蔔、洋蔥、杏鮑菇、毛豆仁)</v>
      </c>
      <c r="I94" s="28" t="s">
        <v>194</v>
      </c>
      <c r="J94" s="29">
        <v>25</v>
      </c>
      <c r="K94" s="114" t="s">
        <v>258</v>
      </c>
      <c r="M94" s="287" t="s">
        <v>74</v>
      </c>
      <c r="N94" s="27" t="str">
        <f>'11211桃源'!$E17</f>
        <v>*芝麻蜜汁豆干
(豆干、*白芝麻)</v>
      </c>
      <c r="O94" s="28" t="s">
        <v>152</v>
      </c>
      <c r="P94" s="29">
        <v>85</v>
      </c>
      <c r="Q94" s="114" t="s">
        <v>174</v>
      </c>
      <c r="S94" s="288" t="s">
        <v>74</v>
      </c>
      <c r="T94" s="130" t="str">
        <f>'11211桃源'!$E18</f>
        <v>烤地瓜X1</v>
      </c>
      <c r="U94" s="36" t="s">
        <v>203</v>
      </c>
      <c r="V94" s="128">
        <v>1</v>
      </c>
      <c r="W94" s="114" t="s">
        <v>182</v>
      </c>
      <c r="Y94" s="287" t="s">
        <v>74</v>
      </c>
      <c r="Z94" s="130" t="str">
        <f>'11211桃源'!$E19</f>
        <v>哨子豆腐
(豆腐、紅蘿蔔、豬肉、毛豆仁)</v>
      </c>
      <c r="AA94" s="151" t="s">
        <v>156</v>
      </c>
      <c r="AB94" s="151">
        <v>55</v>
      </c>
      <c r="AC94" s="3" t="s">
        <v>51</v>
      </c>
      <c r="AF94" s="110"/>
      <c r="AG94" s="110"/>
      <c r="AH94" s="215"/>
    </row>
    <row r="95" spans="1:34" ht="20.149999999999999" customHeight="1">
      <c r="A95" s="288"/>
      <c r="B95" s="30"/>
      <c r="C95" s="9" t="s">
        <v>394</v>
      </c>
      <c r="D95" s="30">
        <v>8</v>
      </c>
      <c r="E95" s="18" t="s">
        <v>51</v>
      </c>
      <c r="G95" s="288"/>
      <c r="H95" s="30"/>
      <c r="I95" s="9" t="s">
        <v>193</v>
      </c>
      <c r="J95" s="30">
        <v>23</v>
      </c>
      <c r="K95" s="117" t="s">
        <v>258</v>
      </c>
      <c r="M95" s="288"/>
      <c r="N95" s="30"/>
      <c r="O95" s="9" t="s">
        <v>200</v>
      </c>
      <c r="P95" s="30"/>
      <c r="Q95" s="117"/>
      <c r="S95" s="288"/>
      <c r="T95" s="30"/>
      <c r="U95" s="33"/>
      <c r="V95" s="30"/>
      <c r="W95" s="117"/>
      <c r="Y95" s="288"/>
      <c r="Z95" s="130"/>
      <c r="AA95" s="115" t="s">
        <v>153</v>
      </c>
      <c r="AB95" s="115">
        <v>10</v>
      </c>
      <c r="AC95" s="6" t="s">
        <v>51</v>
      </c>
      <c r="AF95" s="110"/>
      <c r="AG95" s="110"/>
      <c r="AH95" s="215"/>
    </row>
    <row r="96" spans="1:34" ht="20.149999999999999" customHeight="1">
      <c r="A96" s="288"/>
      <c r="B96" s="30"/>
      <c r="C96" s="210" t="s">
        <v>400</v>
      </c>
      <c r="D96" s="30"/>
      <c r="E96" s="6" t="s">
        <v>258</v>
      </c>
      <c r="G96" s="288"/>
      <c r="H96" s="30"/>
      <c r="I96" s="9" t="s">
        <v>195</v>
      </c>
      <c r="J96" s="30">
        <v>5</v>
      </c>
      <c r="K96" s="117" t="s">
        <v>258</v>
      </c>
      <c r="M96" s="288"/>
      <c r="N96" s="30"/>
      <c r="O96" s="9" t="s">
        <v>201</v>
      </c>
      <c r="P96" s="30"/>
      <c r="Q96" s="117"/>
      <c r="S96" s="288"/>
      <c r="T96" s="30"/>
      <c r="U96" s="33"/>
      <c r="V96" s="30"/>
      <c r="W96" s="117"/>
      <c r="Y96" s="288"/>
      <c r="Z96" s="30"/>
      <c r="AA96" s="115" t="s">
        <v>52</v>
      </c>
      <c r="AB96" s="115">
        <v>10</v>
      </c>
      <c r="AC96" s="6" t="s">
        <v>51</v>
      </c>
      <c r="AF96" s="110"/>
      <c r="AG96" s="110"/>
      <c r="AH96" s="215"/>
    </row>
    <row r="97" spans="1:34" ht="20.149999999999999" customHeight="1">
      <c r="A97" s="288"/>
      <c r="B97" s="30"/>
      <c r="C97" s="9" t="s">
        <v>134</v>
      </c>
      <c r="D97" s="30">
        <v>10</v>
      </c>
      <c r="E97" s="6"/>
      <c r="G97" s="288"/>
      <c r="H97" s="30"/>
      <c r="I97" s="9" t="s">
        <v>196</v>
      </c>
      <c r="J97" s="30">
        <v>10</v>
      </c>
      <c r="K97" s="6" t="s">
        <v>258</v>
      </c>
      <c r="M97" s="288"/>
      <c r="N97" s="30"/>
      <c r="O97" s="9"/>
      <c r="P97" s="30"/>
      <c r="Q97" s="6"/>
      <c r="S97" s="288"/>
      <c r="T97" s="30"/>
      <c r="U97" s="33"/>
      <c r="V97" s="30"/>
      <c r="W97" s="6"/>
      <c r="Y97" s="288"/>
      <c r="Z97" s="30"/>
      <c r="AA97" s="115" t="s">
        <v>53</v>
      </c>
      <c r="AB97" s="115">
        <v>3</v>
      </c>
      <c r="AC97" s="6" t="s">
        <v>51</v>
      </c>
      <c r="AF97" s="110"/>
      <c r="AG97" s="110"/>
      <c r="AH97" s="215"/>
    </row>
    <row r="98" spans="1:34" ht="20.149999999999999" customHeight="1">
      <c r="A98" s="288"/>
      <c r="B98" s="30"/>
      <c r="C98" s="9"/>
      <c r="D98" s="30"/>
      <c r="E98" s="6"/>
      <c r="G98" s="288"/>
      <c r="H98" s="30"/>
      <c r="I98" s="9" t="s">
        <v>197</v>
      </c>
      <c r="J98" s="30"/>
      <c r="K98" s="6"/>
      <c r="M98" s="288"/>
      <c r="N98" s="30"/>
      <c r="O98" s="9"/>
      <c r="P98" s="30"/>
      <c r="Q98" s="6"/>
      <c r="S98" s="288"/>
      <c r="T98" s="30"/>
      <c r="U98" s="130"/>
      <c r="V98" s="30"/>
      <c r="W98" s="6"/>
      <c r="Y98" s="288"/>
      <c r="Z98" s="30"/>
      <c r="AA98" s="9"/>
      <c r="AB98" s="30"/>
      <c r="AC98" s="6"/>
      <c r="AF98" s="215"/>
      <c r="AG98" s="185"/>
      <c r="AH98" s="215"/>
    </row>
    <row r="99" spans="1:34" ht="20.149999999999999" customHeight="1">
      <c r="A99" s="288"/>
      <c r="B99" s="30"/>
      <c r="C99" s="9"/>
      <c r="D99" s="30"/>
      <c r="E99" s="6"/>
      <c r="G99" s="288"/>
      <c r="H99" s="30"/>
      <c r="I99" s="9" t="s">
        <v>348</v>
      </c>
      <c r="J99" s="30">
        <v>17</v>
      </c>
      <c r="K99" s="6"/>
      <c r="M99" s="288"/>
      <c r="N99" s="30"/>
      <c r="O99" s="9"/>
      <c r="P99" s="30"/>
      <c r="Q99" s="6"/>
      <c r="S99" s="288"/>
      <c r="T99" s="30"/>
      <c r="U99" s="9"/>
      <c r="V99" s="30"/>
      <c r="W99" s="6"/>
      <c r="Y99" s="288"/>
      <c r="Z99" s="30"/>
      <c r="AA99" s="9"/>
      <c r="AB99" s="30"/>
      <c r="AC99" s="6"/>
    </row>
    <row r="100" spans="1:34" ht="20.149999999999999" customHeight="1">
      <c r="A100" s="288"/>
      <c r="B100" s="16"/>
      <c r="C100" s="31"/>
      <c r="D100" s="30"/>
      <c r="E100" s="6"/>
      <c r="G100" s="288"/>
      <c r="H100" s="16"/>
      <c r="I100" s="31"/>
      <c r="J100" s="30"/>
      <c r="K100" s="6"/>
      <c r="M100" s="288"/>
      <c r="N100" s="16"/>
      <c r="O100" s="31"/>
      <c r="P100" s="30"/>
      <c r="Q100" s="6"/>
      <c r="S100" s="288"/>
      <c r="T100" s="16"/>
      <c r="U100" s="31"/>
      <c r="V100" s="30"/>
      <c r="W100" s="6"/>
      <c r="Y100" s="288"/>
      <c r="Z100" s="16"/>
      <c r="AA100" s="31"/>
      <c r="AB100" s="30"/>
      <c r="AC100" s="6"/>
    </row>
    <row r="101" spans="1:34" ht="20.149999999999999" customHeight="1" thickBot="1">
      <c r="A101" s="290"/>
      <c r="B101" s="34"/>
      <c r="C101" s="12"/>
      <c r="D101" s="26"/>
      <c r="E101" s="35"/>
      <c r="G101" s="290"/>
      <c r="H101" s="34"/>
      <c r="I101" s="12"/>
      <c r="J101" s="26"/>
      <c r="K101" s="35"/>
      <c r="M101" s="290"/>
      <c r="N101" s="34"/>
      <c r="O101" s="12"/>
      <c r="P101" s="26"/>
      <c r="Q101" s="35"/>
      <c r="S101" s="290"/>
      <c r="T101" s="34"/>
      <c r="U101" s="12"/>
      <c r="V101" s="26"/>
      <c r="W101" s="35"/>
      <c r="Y101" s="290"/>
      <c r="Z101" s="34"/>
      <c r="AA101" s="12"/>
      <c r="AB101" s="26"/>
      <c r="AC101" s="35"/>
    </row>
    <row r="102" spans="1:34" ht="20.149999999999999" customHeight="1">
      <c r="A102" s="287" t="s">
        <v>67</v>
      </c>
      <c r="B102" s="32" t="str">
        <f>'11211桃源'!$F15</f>
        <v>有機黑葉白菜</v>
      </c>
      <c r="C102" s="36" t="s">
        <v>138</v>
      </c>
      <c r="D102" s="17">
        <v>72</v>
      </c>
      <c r="E102" s="6" t="s">
        <v>258</v>
      </c>
      <c r="G102" s="287" t="s">
        <v>67</v>
      </c>
      <c r="H102" s="32" t="str">
        <f>'11211桃源'!$F16</f>
        <v>有機福山萵苣</v>
      </c>
      <c r="I102" s="36" t="s">
        <v>199</v>
      </c>
      <c r="J102" s="17">
        <v>72</v>
      </c>
      <c r="K102" s="6" t="s">
        <v>258</v>
      </c>
      <c r="M102" s="287" t="s">
        <v>67</v>
      </c>
      <c r="N102" s="32" t="s">
        <v>306</v>
      </c>
      <c r="O102" s="36" t="s">
        <v>377</v>
      </c>
      <c r="P102" s="17">
        <v>77</v>
      </c>
      <c r="Q102" s="6" t="s">
        <v>258</v>
      </c>
      <c r="S102" s="287" t="s">
        <v>67</v>
      </c>
      <c r="T102" s="133" t="str">
        <f>'11211桃源'!$F18</f>
        <v>有機小松菜</v>
      </c>
      <c r="U102" s="36" t="s">
        <v>206</v>
      </c>
      <c r="V102" s="17">
        <v>72</v>
      </c>
      <c r="W102" s="6" t="s">
        <v>258</v>
      </c>
      <c r="Y102" s="287" t="s">
        <v>67</v>
      </c>
      <c r="Z102" s="133" t="s">
        <v>307</v>
      </c>
      <c r="AA102" s="36" t="s">
        <v>376</v>
      </c>
      <c r="AB102" s="17">
        <v>85</v>
      </c>
      <c r="AC102" s="6" t="s">
        <v>258</v>
      </c>
    </row>
    <row r="103" spans="1:34" ht="20.149999999999999" customHeight="1">
      <c r="A103" s="288"/>
      <c r="B103" s="37"/>
      <c r="C103" s="33" t="s">
        <v>274</v>
      </c>
      <c r="D103" s="16"/>
      <c r="E103" s="6"/>
      <c r="G103" s="288"/>
      <c r="H103" s="37"/>
      <c r="I103" s="33" t="s">
        <v>274</v>
      </c>
      <c r="J103" s="16"/>
      <c r="K103" s="6"/>
      <c r="M103" s="288"/>
      <c r="N103" s="37"/>
      <c r="O103" s="33" t="s">
        <v>274</v>
      </c>
      <c r="P103" s="16"/>
      <c r="Q103" s="6"/>
      <c r="S103" s="288"/>
      <c r="T103" s="37"/>
      <c r="U103" s="33" t="s">
        <v>274</v>
      </c>
      <c r="V103" s="16"/>
      <c r="W103" s="6"/>
      <c r="Y103" s="288"/>
      <c r="Z103" s="37"/>
      <c r="AA103" s="33" t="s">
        <v>56</v>
      </c>
      <c r="AB103" s="16">
        <v>10</v>
      </c>
      <c r="AC103" s="6"/>
    </row>
    <row r="104" spans="1:34" ht="20.149999999999999" customHeight="1">
      <c r="A104" s="288"/>
      <c r="B104" s="7"/>
      <c r="C104" s="8"/>
      <c r="D104" s="9"/>
      <c r="E104" s="6"/>
      <c r="G104" s="288"/>
      <c r="H104" s="7"/>
      <c r="I104" s="8"/>
      <c r="J104" s="9"/>
      <c r="K104" s="6"/>
      <c r="M104" s="288"/>
      <c r="N104" s="7"/>
      <c r="O104" s="8"/>
      <c r="P104" s="9"/>
      <c r="Q104" s="6"/>
      <c r="S104" s="288"/>
      <c r="T104" s="7"/>
      <c r="U104" s="8"/>
      <c r="V104" s="9"/>
      <c r="W104" s="6"/>
      <c r="Y104" s="288"/>
      <c r="Z104" s="7"/>
      <c r="AA104" s="33" t="s">
        <v>57</v>
      </c>
      <c r="AB104" s="9"/>
      <c r="AC104" s="6"/>
    </row>
    <row r="105" spans="1:34" ht="20.149999999999999" customHeight="1">
      <c r="A105" s="288"/>
      <c r="B105" s="7"/>
      <c r="C105" s="8"/>
      <c r="D105" s="9"/>
      <c r="E105" s="6"/>
      <c r="G105" s="288"/>
      <c r="H105" s="7"/>
      <c r="I105" s="8"/>
      <c r="J105" s="9"/>
      <c r="K105" s="6"/>
      <c r="M105" s="288"/>
      <c r="N105" s="7"/>
      <c r="O105" s="8"/>
      <c r="P105" s="9"/>
      <c r="Q105" s="6"/>
      <c r="S105" s="288"/>
      <c r="T105" s="7"/>
      <c r="U105" s="8"/>
      <c r="V105" s="9"/>
      <c r="W105" s="6"/>
      <c r="Y105" s="288"/>
      <c r="Z105" s="7"/>
      <c r="AA105" s="8"/>
      <c r="AB105" s="9"/>
      <c r="AC105" s="6"/>
    </row>
    <row r="106" spans="1:34" ht="20.149999999999999" customHeight="1">
      <c r="A106" s="288"/>
      <c r="B106" s="7"/>
      <c r="C106" s="8"/>
      <c r="D106" s="9"/>
      <c r="E106" s="6"/>
      <c r="G106" s="288"/>
      <c r="H106" s="7"/>
      <c r="I106" s="8"/>
      <c r="J106" s="9"/>
      <c r="K106" s="6"/>
      <c r="M106" s="288"/>
      <c r="N106" s="7"/>
      <c r="O106" s="8"/>
      <c r="P106" s="9"/>
      <c r="Q106" s="6"/>
      <c r="S106" s="288"/>
      <c r="T106" s="7"/>
      <c r="U106" s="8"/>
      <c r="V106" s="9"/>
      <c r="W106" s="6"/>
      <c r="Y106" s="288"/>
      <c r="Z106" s="7"/>
      <c r="AA106" s="8"/>
      <c r="AB106" s="9"/>
      <c r="AC106" s="6"/>
    </row>
    <row r="107" spans="1:34" ht="20.149999999999999" customHeight="1" thickBot="1">
      <c r="A107" s="288"/>
      <c r="B107" s="7"/>
      <c r="C107" s="8"/>
      <c r="D107" s="9"/>
      <c r="E107" s="6"/>
      <c r="G107" s="288"/>
      <c r="H107" s="10"/>
      <c r="I107" s="11"/>
      <c r="J107" s="12"/>
      <c r="K107" s="35"/>
      <c r="M107" s="288"/>
      <c r="N107" s="10"/>
      <c r="O107" s="11"/>
      <c r="P107" s="12"/>
      <c r="Q107" s="35"/>
      <c r="S107" s="290"/>
      <c r="T107" s="10"/>
      <c r="U107" s="11"/>
      <c r="V107" s="12"/>
      <c r="W107" s="13"/>
      <c r="Y107" s="290"/>
      <c r="Z107" s="10"/>
      <c r="AA107" s="11"/>
      <c r="AB107" s="12"/>
      <c r="AC107" s="13"/>
    </row>
    <row r="108" spans="1:34" ht="20.149999999999999" customHeight="1">
      <c r="A108" s="287" t="s">
        <v>68</v>
      </c>
      <c r="B108" s="38" t="s">
        <v>341</v>
      </c>
      <c r="C108" s="39" t="s">
        <v>190</v>
      </c>
      <c r="D108" s="40">
        <v>30</v>
      </c>
      <c r="E108" s="6" t="s">
        <v>258</v>
      </c>
      <c r="G108" s="287" t="s">
        <v>68</v>
      </c>
      <c r="H108" s="111" t="s">
        <v>107</v>
      </c>
      <c r="I108" s="43" t="s">
        <v>393</v>
      </c>
      <c r="J108" s="130">
        <v>30</v>
      </c>
      <c r="K108" s="18" t="s">
        <v>258</v>
      </c>
      <c r="M108" s="287" t="s">
        <v>68</v>
      </c>
      <c r="N108" s="111" t="s">
        <v>374</v>
      </c>
      <c r="O108" s="214" t="s">
        <v>375</v>
      </c>
      <c r="P108" s="17">
        <v>15</v>
      </c>
      <c r="Q108" s="18" t="s">
        <v>258</v>
      </c>
      <c r="S108" s="291" t="s">
        <v>68</v>
      </c>
      <c r="T108" s="38" t="str">
        <f>'11211桃源'!$G18</f>
        <v>黃瓜大骨湯
(大黃瓜、大骨)</v>
      </c>
      <c r="U108" s="157" t="s">
        <v>209</v>
      </c>
      <c r="V108" s="158">
        <v>30</v>
      </c>
      <c r="W108" s="6" t="s">
        <v>258</v>
      </c>
      <c r="Y108" s="299" t="s">
        <v>68</v>
      </c>
      <c r="Z108" s="38" t="s">
        <v>385</v>
      </c>
      <c r="AA108" s="39" t="s">
        <v>84</v>
      </c>
      <c r="AB108" s="40">
        <v>15</v>
      </c>
      <c r="AC108" s="6" t="s">
        <v>258</v>
      </c>
    </row>
    <row r="109" spans="1:34" ht="20.149999999999999" customHeight="1">
      <c r="A109" s="288"/>
      <c r="B109" s="41"/>
      <c r="C109" s="42" t="s">
        <v>342</v>
      </c>
      <c r="D109" s="16"/>
      <c r="E109" s="6"/>
      <c r="G109" s="288"/>
      <c r="H109" s="41"/>
      <c r="I109" s="8" t="s">
        <v>208</v>
      </c>
      <c r="J109" s="16"/>
      <c r="K109" s="6"/>
      <c r="M109" s="288"/>
      <c r="N109" s="41"/>
      <c r="O109" s="214" t="s">
        <v>142</v>
      </c>
      <c r="P109" s="17"/>
      <c r="Q109" s="6"/>
      <c r="S109" s="288"/>
      <c r="T109" s="30"/>
      <c r="U109" s="180" t="s">
        <v>208</v>
      </c>
      <c r="V109" s="158"/>
      <c r="W109" s="6"/>
      <c r="Y109" s="291"/>
      <c r="Z109" s="7"/>
      <c r="AA109" s="125" t="s">
        <v>322</v>
      </c>
      <c r="AB109" s="17">
        <v>15</v>
      </c>
      <c r="AC109" s="6" t="s">
        <v>51</v>
      </c>
    </row>
    <row r="110" spans="1:34" ht="20.149999999999999" customHeight="1">
      <c r="A110" s="288"/>
      <c r="B110" s="7"/>
      <c r="C110" s="43" t="s">
        <v>343</v>
      </c>
      <c r="D110" s="9"/>
      <c r="E110" s="6"/>
      <c r="G110" s="288"/>
      <c r="H110" s="7"/>
      <c r="I110" s="43"/>
      <c r="J110" s="9"/>
      <c r="K110" s="6"/>
      <c r="M110" s="288"/>
      <c r="N110" s="7"/>
      <c r="O110" s="43" t="s">
        <v>331</v>
      </c>
      <c r="P110" s="9">
        <v>5</v>
      </c>
      <c r="Q110" s="117" t="s">
        <v>258</v>
      </c>
      <c r="S110" s="288"/>
      <c r="T110" s="7"/>
      <c r="U110" s="8"/>
      <c r="V110" s="7"/>
      <c r="W110" s="6"/>
      <c r="X110" s="126"/>
      <c r="Y110" s="291"/>
      <c r="Z110" s="9"/>
      <c r="AA110" s="125"/>
      <c r="AB110" s="17"/>
      <c r="AC110" s="6"/>
    </row>
    <row r="111" spans="1:34" ht="20.149999999999999" customHeight="1">
      <c r="A111" s="288"/>
      <c r="B111" s="7"/>
      <c r="C111" s="8"/>
      <c r="D111" s="9"/>
      <c r="E111" s="6"/>
      <c r="G111" s="288"/>
      <c r="H111" s="7"/>
      <c r="I111" s="8"/>
      <c r="J111" s="9"/>
      <c r="K111" s="6"/>
      <c r="M111" s="288"/>
      <c r="N111" s="7"/>
      <c r="O111" s="8" t="s">
        <v>350</v>
      </c>
      <c r="P111" s="9">
        <v>10</v>
      </c>
      <c r="Q111" s="18"/>
      <c r="S111" s="288"/>
      <c r="T111" s="7"/>
      <c r="U111" s="8"/>
      <c r="V111" s="7"/>
      <c r="W111" s="6"/>
      <c r="Y111" s="291"/>
      <c r="Z111" s="115"/>
      <c r="AA111" s="42"/>
      <c r="AB111" s="16"/>
      <c r="AC111" s="117"/>
    </row>
    <row r="112" spans="1:34" ht="20.149999999999999" customHeight="1" thickBot="1">
      <c r="A112" s="290"/>
      <c r="B112" s="10"/>
      <c r="C112" s="11"/>
      <c r="D112" s="12"/>
      <c r="E112" s="13"/>
      <c r="G112" s="290"/>
      <c r="H112" s="10"/>
      <c r="I112" s="11"/>
      <c r="J112" s="12"/>
      <c r="K112" s="13"/>
      <c r="M112" s="290"/>
      <c r="N112" s="10"/>
      <c r="O112" s="11"/>
      <c r="P112" s="12"/>
      <c r="Q112" s="13"/>
      <c r="S112" s="290"/>
      <c r="T112" s="10"/>
      <c r="U112" s="11"/>
      <c r="V112" s="10"/>
      <c r="W112" s="13"/>
      <c r="Y112" s="292"/>
      <c r="Z112" s="115"/>
      <c r="AA112" s="115"/>
      <c r="AB112" s="115"/>
      <c r="AC112" s="115"/>
    </row>
    <row r="113" spans="1:29" ht="20.149999999999999" customHeight="1" thickBot="1">
      <c r="A113" s="44"/>
      <c r="B113" s="45"/>
      <c r="C113" s="46"/>
      <c r="D113" s="47"/>
      <c r="E113" s="48"/>
      <c r="G113" s="44"/>
      <c r="H113" s="45"/>
      <c r="I113" s="46"/>
      <c r="J113" s="47"/>
      <c r="K113" s="48"/>
      <c r="M113" s="44"/>
      <c r="N113" s="45"/>
      <c r="O113" s="46"/>
      <c r="P113" s="47"/>
      <c r="Q113" s="48"/>
      <c r="S113" s="143"/>
      <c r="T113" s="124"/>
      <c r="U113" s="43"/>
      <c r="V113" s="124"/>
      <c r="W113" s="43"/>
      <c r="Y113" s="44"/>
      <c r="Z113" s="147"/>
      <c r="AA113" s="148"/>
      <c r="AB113" s="149"/>
      <c r="AC113" s="150"/>
    </row>
    <row r="114" spans="1:29" ht="20.149999999999999" customHeight="1" thickBot="1">
      <c r="A114" s="302">
        <f>A77+7</f>
        <v>45250</v>
      </c>
      <c r="B114" s="302"/>
      <c r="C114" s="302"/>
      <c r="D114" s="303">
        <v>42415</v>
      </c>
      <c r="E114" s="303"/>
      <c r="G114" s="302">
        <f>A114+1</f>
        <v>45251</v>
      </c>
      <c r="H114" s="302"/>
      <c r="I114" s="302"/>
      <c r="J114" s="303">
        <f>G114</f>
        <v>45251</v>
      </c>
      <c r="K114" s="303"/>
      <c r="M114" s="302">
        <f>A114+2</f>
        <v>45252</v>
      </c>
      <c r="N114" s="302"/>
      <c r="O114" s="302"/>
      <c r="P114" s="303">
        <f>M114</f>
        <v>45252</v>
      </c>
      <c r="Q114" s="303"/>
      <c r="S114" s="302">
        <f>A114+3</f>
        <v>45253</v>
      </c>
      <c r="T114" s="302"/>
      <c r="U114" s="302"/>
      <c r="V114" s="303">
        <f>S114</f>
        <v>45253</v>
      </c>
      <c r="W114" s="303"/>
      <c r="Y114" s="297">
        <f>A114+4</f>
        <v>45254</v>
      </c>
      <c r="Z114" s="297"/>
      <c r="AA114" s="297"/>
      <c r="AB114" s="286" t="s">
        <v>69</v>
      </c>
      <c r="AC114" s="286"/>
    </row>
    <row r="115" spans="1:29" ht="20.149999999999999" customHeight="1">
      <c r="A115" s="287" t="s">
        <v>70</v>
      </c>
      <c r="B115" s="1" t="s">
        <v>312</v>
      </c>
      <c r="C115" s="1" t="s">
        <v>87</v>
      </c>
      <c r="D115" s="2">
        <v>80</v>
      </c>
      <c r="E115" s="3" t="s">
        <v>258</v>
      </c>
      <c r="G115" s="287" t="s">
        <v>70</v>
      </c>
      <c r="H115" s="1" t="str">
        <f>'11211桃源'!$C21</f>
        <v>燕麥飯</v>
      </c>
      <c r="I115" s="1" t="s">
        <v>243</v>
      </c>
      <c r="J115" s="2">
        <v>65</v>
      </c>
      <c r="K115" s="114" t="s">
        <v>51</v>
      </c>
      <c r="M115" s="287" t="s">
        <v>70</v>
      </c>
      <c r="N115" s="1" t="str">
        <f>'11211桃源'!$C22</f>
        <v>麥片飯</v>
      </c>
      <c r="O115" s="1" t="s">
        <v>215</v>
      </c>
      <c r="P115" s="2">
        <v>65</v>
      </c>
      <c r="Q115" s="114" t="s">
        <v>51</v>
      </c>
      <c r="S115" s="287" t="s">
        <v>70</v>
      </c>
      <c r="T115" s="1" t="str">
        <f>'11211桃源'!$C23</f>
        <v>糙米飯</v>
      </c>
      <c r="U115" s="1" t="s">
        <v>215</v>
      </c>
      <c r="V115" s="2">
        <v>65</v>
      </c>
      <c r="W115" s="114" t="s">
        <v>51</v>
      </c>
      <c r="Y115" s="287" t="s">
        <v>70</v>
      </c>
      <c r="Z115" s="1" t="str">
        <f>'11211桃源'!$C24</f>
        <v>薏仁飯</v>
      </c>
      <c r="AA115" s="1" t="s">
        <v>215</v>
      </c>
      <c r="AB115" s="2">
        <v>65</v>
      </c>
      <c r="AC115" s="114" t="s">
        <v>51</v>
      </c>
    </row>
    <row r="116" spans="1:29" ht="20.149999999999999" customHeight="1">
      <c r="A116" s="288"/>
      <c r="B116" s="4"/>
      <c r="C116" s="4" t="s">
        <v>313</v>
      </c>
      <c r="D116" s="5">
        <v>20</v>
      </c>
      <c r="E116" s="6" t="s">
        <v>258</v>
      </c>
      <c r="G116" s="288"/>
      <c r="H116" s="4"/>
      <c r="I116" s="4" t="s">
        <v>244</v>
      </c>
      <c r="J116" s="9">
        <v>15</v>
      </c>
      <c r="K116" s="18" t="s">
        <v>51</v>
      </c>
      <c r="M116" s="288"/>
      <c r="N116" s="4"/>
      <c r="O116" s="4" t="s">
        <v>242</v>
      </c>
      <c r="P116" s="9">
        <v>15</v>
      </c>
      <c r="Q116" s="18" t="s">
        <v>51</v>
      </c>
      <c r="S116" s="288"/>
      <c r="T116" s="4"/>
      <c r="U116" s="4" t="s">
        <v>241</v>
      </c>
      <c r="V116" s="9">
        <v>15</v>
      </c>
      <c r="W116" s="18" t="s">
        <v>51</v>
      </c>
      <c r="Y116" s="288"/>
      <c r="Z116" s="4"/>
      <c r="AA116" s="4" t="s">
        <v>235</v>
      </c>
      <c r="AB116" s="9">
        <v>15</v>
      </c>
      <c r="AC116" s="18" t="s">
        <v>51</v>
      </c>
    </row>
    <row r="117" spans="1:29" ht="20.149999999999999" customHeight="1">
      <c r="A117" s="288"/>
      <c r="B117" s="95"/>
      <c r="C117" s="96" t="s">
        <v>218</v>
      </c>
      <c r="D117" s="5">
        <v>20</v>
      </c>
      <c r="E117" s="6" t="s">
        <v>258</v>
      </c>
      <c r="G117" s="288"/>
      <c r="H117" s="95"/>
      <c r="I117" s="96"/>
      <c r="J117" s="5"/>
      <c r="K117" s="6"/>
      <c r="M117" s="288"/>
      <c r="N117" s="95"/>
      <c r="O117" s="96"/>
      <c r="P117" s="5"/>
      <c r="Q117" s="18"/>
      <c r="S117" s="288"/>
      <c r="T117" s="95"/>
      <c r="U117" s="96"/>
      <c r="V117" s="5"/>
      <c r="W117" s="6"/>
      <c r="Y117" s="288"/>
      <c r="Z117" s="95"/>
      <c r="AA117" s="96"/>
      <c r="AB117" s="5"/>
      <c r="AC117" s="6"/>
    </row>
    <row r="118" spans="1:29" ht="20.149999999999999" customHeight="1">
      <c r="A118" s="288"/>
      <c r="B118" s="95"/>
      <c r="C118" s="96" t="s">
        <v>314</v>
      </c>
      <c r="D118" s="5"/>
      <c r="E118" s="6" t="s">
        <v>258</v>
      </c>
      <c r="G118" s="288"/>
      <c r="H118" s="95"/>
      <c r="I118" s="96"/>
      <c r="J118" s="5"/>
      <c r="K118" s="6"/>
      <c r="M118" s="288"/>
      <c r="N118" s="95"/>
      <c r="O118" s="96"/>
      <c r="P118" s="5"/>
      <c r="Q118" s="6"/>
      <c r="S118" s="288"/>
      <c r="T118" s="95"/>
      <c r="U118" s="96"/>
      <c r="V118" s="5"/>
      <c r="W118" s="6"/>
      <c r="Y118" s="288"/>
      <c r="Z118" s="95"/>
      <c r="AA118" s="96"/>
      <c r="AB118" s="5"/>
      <c r="AC118" s="6"/>
    </row>
    <row r="119" spans="1:29" ht="20.149999999999999" customHeight="1">
      <c r="A119" s="288"/>
      <c r="B119" s="95"/>
      <c r="C119" s="8" t="s">
        <v>83</v>
      </c>
      <c r="D119" s="9"/>
      <c r="E119" s="6" t="s">
        <v>258</v>
      </c>
      <c r="G119" s="288"/>
      <c r="H119" s="95"/>
      <c r="I119" s="8"/>
      <c r="J119" s="9"/>
      <c r="K119" s="6"/>
      <c r="M119" s="288"/>
      <c r="N119" s="95"/>
      <c r="O119" s="96"/>
      <c r="P119" s="5"/>
      <c r="Q119" s="6"/>
      <c r="S119" s="288"/>
      <c r="T119" s="95"/>
      <c r="U119" s="96"/>
      <c r="V119" s="5"/>
      <c r="W119" s="6"/>
      <c r="Y119" s="288"/>
      <c r="Z119" s="95"/>
      <c r="AA119" s="96"/>
      <c r="AB119" s="5"/>
      <c r="AC119" s="6"/>
    </row>
    <row r="120" spans="1:29" ht="20.149999999999999" customHeight="1">
      <c r="A120" s="288"/>
      <c r="B120" s="7"/>
      <c r="C120" s="8"/>
      <c r="D120" s="9"/>
      <c r="E120" s="6"/>
      <c r="G120" s="288"/>
      <c r="H120" s="7"/>
      <c r="I120" s="8"/>
      <c r="J120" s="9"/>
      <c r="K120" s="6"/>
      <c r="M120" s="288"/>
      <c r="N120" s="7"/>
      <c r="O120" s="8"/>
      <c r="P120" s="9"/>
      <c r="Q120" s="6"/>
      <c r="S120" s="288"/>
      <c r="T120" s="7"/>
      <c r="U120" s="8"/>
      <c r="V120" s="9"/>
      <c r="W120" s="6"/>
      <c r="Y120" s="288"/>
      <c r="Z120" s="7"/>
      <c r="AA120" s="8"/>
      <c r="AB120" s="9"/>
      <c r="AC120" s="6"/>
    </row>
    <row r="121" spans="1:29" ht="20.149999999999999" customHeight="1">
      <c r="A121" s="288"/>
      <c r="B121" s="7"/>
      <c r="C121" s="8"/>
      <c r="D121" s="9"/>
      <c r="E121" s="6"/>
      <c r="G121" s="288"/>
      <c r="H121" s="7"/>
      <c r="I121" s="8"/>
      <c r="J121" s="9"/>
      <c r="K121" s="6"/>
      <c r="M121" s="288"/>
      <c r="N121" s="7"/>
      <c r="O121" s="8"/>
      <c r="P121" s="9"/>
      <c r="Q121" s="6"/>
      <c r="S121" s="288"/>
      <c r="T121" s="7"/>
      <c r="U121" s="8"/>
      <c r="V121" s="9"/>
      <c r="W121" s="6"/>
      <c r="Y121" s="288"/>
      <c r="Z121" s="7"/>
      <c r="AA121" s="8"/>
      <c r="AB121" s="9"/>
      <c r="AC121" s="6"/>
    </row>
    <row r="122" spans="1:29" ht="20.149999999999999" customHeight="1" thickBot="1">
      <c r="A122" s="290"/>
      <c r="B122" s="10"/>
      <c r="C122" s="11"/>
      <c r="D122" s="12"/>
      <c r="E122" s="13"/>
      <c r="G122" s="290"/>
      <c r="H122" s="10"/>
      <c r="I122" s="11"/>
      <c r="J122" s="12"/>
      <c r="K122" s="13"/>
      <c r="M122" s="290"/>
      <c r="N122" s="10"/>
      <c r="O122" s="11"/>
      <c r="P122" s="12"/>
      <c r="Q122" s="13"/>
      <c r="S122" s="290"/>
      <c r="T122" s="10"/>
      <c r="U122" s="11"/>
      <c r="V122" s="12"/>
      <c r="W122" s="13"/>
      <c r="Y122" s="290"/>
      <c r="Z122" s="10"/>
      <c r="AA122" s="11"/>
      <c r="AB122" s="12"/>
      <c r="AC122" s="13"/>
    </row>
    <row r="123" spans="1:29" ht="20.149999999999999" customHeight="1">
      <c r="A123" s="299" t="s">
        <v>75</v>
      </c>
      <c r="B123" s="39" t="s">
        <v>351</v>
      </c>
      <c r="C123" s="15" t="s">
        <v>352</v>
      </c>
      <c r="D123" s="16">
        <v>75</v>
      </c>
      <c r="E123" s="114" t="s">
        <v>258</v>
      </c>
      <c r="G123" s="287" t="s">
        <v>75</v>
      </c>
      <c r="H123" s="14" t="str">
        <f>'11211桃源'!$D21</f>
        <v>*海苔魚丁
(*魚、地瓜)</v>
      </c>
      <c r="I123" s="146" t="s">
        <v>226</v>
      </c>
      <c r="J123" s="16">
        <v>75</v>
      </c>
      <c r="K123" s="3" t="s">
        <v>258</v>
      </c>
      <c r="M123" s="287" t="s">
        <v>75</v>
      </c>
      <c r="N123" s="14" t="str">
        <f>'11211桃源'!$D22</f>
        <v>蔥油雞
(雞肉、筍、紅蘿蔔、木耳)</v>
      </c>
      <c r="O123" s="15" t="s">
        <v>219</v>
      </c>
      <c r="P123" s="16">
        <v>75</v>
      </c>
      <c r="Q123" s="114" t="s">
        <v>258</v>
      </c>
      <c r="S123" s="287" t="s">
        <v>75</v>
      </c>
      <c r="T123" s="14" t="str">
        <f>'11211桃源'!$D23</f>
        <v>豆豉排骨
(豬肉、紅蘿蔔、豆薯)</v>
      </c>
      <c r="U123" s="15" t="s">
        <v>255</v>
      </c>
      <c r="V123" s="16">
        <v>40</v>
      </c>
      <c r="W123" s="6" t="s">
        <v>258</v>
      </c>
      <c r="Y123" s="287" t="s">
        <v>75</v>
      </c>
      <c r="Z123" s="14" t="str">
        <f>'11211桃源'!$D24</f>
        <v>香滷腿排X1</v>
      </c>
      <c r="AA123" s="15" t="s">
        <v>239</v>
      </c>
      <c r="AB123" s="16">
        <v>1</v>
      </c>
      <c r="AC123" s="114" t="s">
        <v>240</v>
      </c>
    </row>
    <row r="124" spans="1:29" ht="20.149999999999999" customHeight="1">
      <c r="A124" s="291"/>
      <c r="B124" s="22"/>
      <c r="C124" s="15" t="s">
        <v>212</v>
      </c>
      <c r="D124" s="15">
        <v>20</v>
      </c>
      <c r="E124" s="119" t="s">
        <v>258</v>
      </c>
      <c r="G124" s="288"/>
      <c r="H124" s="19"/>
      <c r="I124" s="20" t="s">
        <v>227</v>
      </c>
      <c r="J124" s="16">
        <v>35</v>
      </c>
      <c r="K124" s="6" t="s">
        <v>258</v>
      </c>
      <c r="M124" s="288"/>
      <c r="N124" s="19"/>
      <c r="O124" s="20" t="s">
        <v>246</v>
      </c>
      <c r="P124" s="16">
        <v>20</v>
      </c>
      <c r="Q124" s="117" t="s">
        <v>258</v>
      </c>
      <c r="S124" s="288"/>
      <c r="T124" s="19"/>
      <c r="U124" s="20" t="s">
        <v>222</v>
      </c>
      <c r="V124" s="16">
        <v>35</v>
      </c>
      <c r="W124" s="6" t="s">
        <v>258</v>
      </c>
      <c r="Y124" s="288"/>
      <c r="Z124" s="19"/>
      <c r="AA124" s="20"/>
      <c r="AB124" s="16"/>
      <c r="AC124" s="117"/>
    </row>
    <row r="125" spans="1:29" ht="20.149999999999999" customHeight="1">
      <c r="A125" s="291"/>
      <c r="B125" s="22"/>
      <c r="C125" s="15" t="s">
        <v>56</v>
      </c>
      <c r="D125" s="15">
        <v>15</v>
      </c>
      <c r="E125" s="117"/>
      <c r="G125" s="288"/>
      <c r="H125" s="19"/>
      <c r="I125" s="20" t="s">
        <v>228</v>
      </c>
      <c r="J125" s="16"/>
      <c r="K125" s="6"/>
      <c r="M125" s="288"/>
      <c r="N125" s="19"/>
      <c r="O125" s="20" t="s">
        <v>247</v>
      </c>
      <c r="P125" s="16">
        <v>5</v>
      </c>
      <c r="Q125" s="117" t="s">
        <v>258</v>
      </c>
      <c r="S125" s="288"/>
      <c r="T125" s="19"/>
      <c r="U125" s="20" t="s">
        <v>220</v>
      </c>
      <c r="V125" s="16">
        <v>20</v>
      </c>
      <c r="W125" s="6" t="s">
        <v>258</v>
      </c>
      <c r="Y125" s="288"/>
      <c r="Z125" s="19"/>
      <c r="AA125" s="20"/>
      <c r="AB125" s="16"/>
      <c r="AC125" s="117"/>
    </row>
    <row r="126" spans="1:29" ht="20.149999999999999" customHeight="1">
      <c r="A126" s="291"/>
      <c r="B126" s="22"/>
      <c r="C126" s="20" t="s">
        <v>354</v>
      </c>
      <c r="D126" s="16">
        <v>5</v>
      </c>
      <c r="E126" s="117"/>
      <c r="G126" s="288"/>
      <c r="H126" s="19"/>
      <c r="I126" s="20"/>
      <c r="J126" s="16"/>
      <c r="K126" s="6"/>
      <c r="M126" s="288"/>
      <c r="N126" s="19"/>
      <c r="O126" s="20" t="s">
        <v>248</v>
      </c>
      <c r="P126" s="16">
        <v>10</v>
      </c>
      <c r="Q126" s="119" t="s">
        <v>258</v>
      </c>
      <c r="S126" s="288"/>
      <c r="T126" s="19"/>
      <c r="U126" s="20" t="s">
        <v>256</v>
      </c>
      <c r="V126" s="16">
        <v>20</v>
      </c>
      <c r="W126" s="6" t="s">
        <v>258</v>
      </c>
      <c r="Y126" s="288"/>
      <c r="Z126" s="19"/>
      <c r="AA126" s="15"/>
      <c r="AB126" s="16"/>
      <c r="AC126" s="119"/>
    </row>
    <row r="127" spans="1:29" ht="20.149999999999999" customHeight="1">
      <c r="A127" s="291"/>
      <c r="B127" s="22"/>
      <c r="C127" s="20"/>
      <c r="D127" s="16"/>
      <c r="E127" s="117"/>
      <c r="G127" s="288"/>
      <c r="H127" s="19"/>
      <c r="I127" s="20"/>
      <c r="J127" s="16"/>
      <c r="K127" s="6"/>
      <c r="M127" s="288"/>
      <c r="N127" s="19"/>
      <c r="O127" s="20" t="s">
        <v>249</v>
      </c>
      <c r="P127" s="16"/>
      <c r="Q127" s="6"/>
      <c r="S127" s="288"/>
      <c r="T127" s="19"/>
      <c r="U127" s="20" t="s">
        <v>257</v>
      </c>
      <c r="V127" s="16"/>
      <c r="W127" s="6"/>
      <c r="Y127" s="288"/>
      <c r="Z127" s="19"/>
      <c r="AA127" s="15"/>
      <c r="AB127" s="16"/>
      <c r="AC127" s="6"/>
    </row>
    <row r="128" spans="1:29" ht="20.149999999999999" customHeight="1">
      <c r="A128" s="288"/>
      <c r="B128" s="22"/>
      <c r="C128" s="15"/>
      <c r="D128" s="16"/>
      <c r="E128" s="6"/>
      <c r="G128" s="288"/>
      <c r="H128" s="22"/>
      <c r="I128" s="15"/>
      <c r="J128" s="16"/>
      <c r="K128" s="6"/>
      <c r="M128" s="288"/>
      <c r="N128" s="22"/>
      <c r="O128" s="15" t="s">
        <v>250</v>
      </c>
      <c r="P128" s="16"/>
      <c r="Q128" s="6"/>
      <c r="S128" s="288"/>
      <c r="T128" s="22"/>
      <c r="U128" s="15"/>
      <c r="V128" s="16"/>
      <c r="W128" s="6"/>
      <c r="Y128" s="288"/>
      <c r="Z128" s="22"/>
      <c r="AA128" s="15"/>
      <c r="AB128" s="16"/>
      <c r="AC128" s="6"/>
    </row>
    <row r="129" spans="1:29" ht="20.149999999999999" customHeight="1">
      <c r="A129" s="288"/>
      <c r="B129" s="22"/>
      <c r="C129" s="15"/>
      <c r="D129" s="16"/>
      <c r="E129" s="6"/>
      <c r="G129" s="288"/>
      <c r="H129" s="22"/>
      <c r="I129" s="15"/>
      <c r="J129" s="16"/>
      <c r="K129" s="6"/>
      <c r="M129" s="288"/>
      <c r="N129" s="22"/>
      <c r="O129" s="15"/>
      <c r="P129" s="16"/>
      <c r="Q129" s="6"/>
      <c r="S129" s="288"/>
      <c r="T129" s="22"/>
      <c r="U129" s="15"/>
      <c r="V129" s="16"/>
      <c r="W129" s="6"/>
      <c r="Y129" s="288"/>
      <c r="Z129" s="22"/>
      <c r="AA129" s="15"/>
      <c r="AB129" s="16"/>
      <c r="AC129" s="6"/>
    </row>
    <row r="130" spans="1:29" ht="20.149999999999999" customHeight="1" thickBot="1">
      <c r="A130" s="290"/>
      <c r="B130" s="34"/>
      <c r="C130" s="132"/>
      <c r="D130" s="21"/>
      <c r="E130" s="35"/>
      <c r="G130" s="288"/>
      <c r="H130" s="23"/>
      <c r="I130" s="24"/>
      <c r="J130" s="25"/>
      <c r="K130" s="6"/>
      <c r="M130" s="288"/>
      <c r="N130" s="23"/>
      <c r="O130" s="24"/>
      <c r="P130" s="25"/>
      <c r="Q130" s="6"/>
      <c r="S130" s="288"/>
      <c r="T130" s="23"/>
      <c r="U130" s="24"/>
      <c r="V130" s="25"/>
      <c r="W130" s="35"/>
      <c r="Y130" s="288"/>
      <c r="Z130" s="23"/>
      <c r="AA130" s="24"/>
      <c r="AB130" s="25"/>
      <c r="AC130" s="6"/>
    </row>
    <row r="131" spans="1:29" ht="20.149999999999999" customHeight="1">
      <c r="A131" s="287" t="s">
        <v>76</v>
      </c>
      <c r="B131" s="27" t="str">
        <f>'11211桃源'!$E20</f>
        <v>紅燒南瓜
(南瓜、杏鮑菇、豬肉、毛豆仁)</v>
      </c>
      <c r="C131" s="28" t="s">
        <v>221</v>
      </c>
      <c r="D131" s="29">
        <v>60</v>
      </c>
      <c r="E131" s="114" t="s">
        <v>258</v>
      </c>
      <c r="G131" s="287" t="s">
        <v>76</v>
      </c>
      <c r="H131" s="27" t="str">
        <f>'11211桃源'!$E21</f>
        <v>油片花椰菜
(青花菜、紅蘿蔔、油片)</v>
      </c>
      <c r="I131" s="28" t="s">
        <v>229</v>
      </c>
      <c r="J131" s="153">
        <v>80</v>
      </c>
      <c r="K131" s="114" t="s">
        <v>258</v>
      </c>
      <c r="M131" s="287" t="s">
        <v>76</v>
      </c>
      <c r="N131" s="27" t="str">
        <f>'11211桃源'!$E22</f>
        <v>醬燒豆腸
(豆腸、木耳、彩椒、毛豆)</v>
      </c>
      <c r="O131" s="28" t="s">
        <v>251</v>
      </c>
      <c r="P131" s="29">
        <v>60</v>
      </c>
      <c r="Q131" s="114" t="s">
        <v>258</v>
      </c>
      <c r="S131" s="287" t="s">
        <v>76</v>
      </c>
      <c r="T131" s="27" t="str">
        <f>'11211桃源'!$E23</f>
        <v>*蛋酥白菜
(大白菜、*雞蛋、鴻喜菇、木耳)</v>
      </c>
      <c r="U131" s="28" t="s">
        <v>328</v>
      </c>
      <c r="V131" s="29">
        <v>72</v>
      </c>
      <c r="W131" s="114" t="s">
        <v>258</v>
      </c>
      <c r="Y131" s="287" t="s">
        <v>76</v>
      </c>
      <c r="Z131" s="27" t="str">
        <f>'11211桃源'!$E24</f>
        <v>沙茶肉羹
(大黃瓜、肉羹、紅蘿蔔)</v>
      </c>
      <c r="AA131" s="28" t="s">
        <v>236</v>
      </c>
      <c r="AB131" s="29">
        <v>60</v>
      </c>
      <c r="AC131" s="114" t="s">
        <v>258</v>
      </c>
    </row>
    <row r="132" spans="1:29" ht="20.149999999999999" customHeight="1">
      <c r="A132" s="288"/>
      <c r="B132" s="30"/>
      <c r="C132" s="9" t="s">
        <v>222</v>
      </c>
      <c r="D132" s="30">
        <v>7</v>
      </c>
      <c r="E132" s="119" t="s">
        <v>258</v>
      </c>
      <c r="G132" s="288"/>
      <c r="H132" s="30"/>
      <c r="I132" s="9" t="s">
        <v>230</v>
      </c>
      <c r="J132" s="30">
        <v>5</v>
      </c>
      <c r="K132" s="117" t="s">
        <v>258</v>
      </c>
      <c r="M132" s="288"/>
      <c r="N132" s="30"/>
      <c r="O132" s="9" t="s">
        <v>288</v>
      </c>
      <c r="P132" s="9">
        <v>5</v>
      </c>
      <c r="Q132" s="117" t="s">
        <v>258</v>
      </c>
      <c r="S132" s="288"/>
      <c r="T132" s="30"/>
      <c r="U132" s="9" t="s">
        <v>329</v>
      </c>
      <c r="V132" s="30">
        <v>3</v>
      </c>
      <c r="W132" s="119" t="s">
        <v>258</v>
      </c>
      <c r="Y132" s="288"/>
      <c r="Z132" s="30"/>
      <c r="AA132" s="9" t="s">
        <v>237</v>
      </c>
      <c r="AB132" s="30">
        <v>15</v>
      </c>
      <c r="AC132" s="117" t="s">
        <v>258</v>
      </c>
    </row>
    <row r="133" spans="1:29" ht="20.149999999999999" customHeight="1">
      <c r="A133" s="288"/>
      <c r="B133" s="30"/>
      <c r="C133" s="15" t="s">
        <v>223</v>
      </c>
      <c r="D133" s="30">
        <v>10</v>
      </c>
      <c r="E133" s="6" t="s">
        <v>258</v>
      </c>
      <c r="G133" s="288"/>
      <c r="H133" s="30"/>
      <c r="I133" s="9" t="s">
        <v>231</v>
      </c>
      <c r="J133" s="30">
        <v>5</v>
      </c>
      <c r="K133" s="119" t="s">
        <v>258</v>
      </c>
      <c r="M133" s="288"/>
      <c r="N133" s="30"/>
      <c r="O133" s="9" t="s">
        <v>53</v>
      </c>
      <c r="P133" s="30">
        <v>5</v>
      </c>
      <c r="Q133" s="119" t="s">
        <v>258</v>
      </c>
      <c r="S133" s="288"/>
      <c r="T133" s="30"/>
      <c r="U133" s="9" t="s">
        <v>330</v>
      </c>
      <c r="V133" s="30">
        <v>3</v>
      </c>
      <c r="W133" s="6" t="s">
        <v>258</v>
      </c>
      <c r="Y133" s="288"/>
      <c r="Z133" s="30"/>
      <c r="AA133" s="9" t="s">
        <v>49</v>
      </c>
      <c r="AB133" s="30">
        <v>5</v>
      </c>
      <c r="AC133" s="117" t="s">
        <v>258</v>
      </c>
    </row>
    <row r="134" spans="1:29" ht="20.149999999999999" customHeight="1">
      <c r="A134" s="288"/>
      <c r="B134" s="30"/>
      <c r="C134" s="15" t="s">
        <v>224</v>
      </c>
      <c r="D134" s="30"/>
      <c r="E134" s="117"/>
      <c r="G134" s="288"/>
      <c r="H134" s="7"/>
      <c r="I134" s="9" t="s">
        <v>57</v>
      </c>
      <c r="J134" s="30"/>
      <c r="K134" s="6"/>
      <c r="M134" s="288"/>
      <c r="N134" s="30"/>
      <c r="O134" s="9" t="s">
        <v>247</v>
      </c>
      <c r="P134" s="30">
        <v>10</v>
      </c>
      <c r="Q134" s="117" t="s">
        <v>258</v>
      </c>
      <c r="S134" s="288"/>
      <c r="T134" s="30"/>
      <c r="U134" s="9" t="s">
        <v>331</v>
      </c>
      <c r="V134" s="30">
        <v>5</v>
      </c>
      <c r="W134" s="6"/>
      <c r="Y134" s="288"/>
      <c r="Z134" s="30"/>
      <c r="AA134" s="9" t="s">
        <v>238</v>
      </c>
      <c r="AB134" s="30"/>
      <c r="AC134" s="117"/>
    </row>
    <row r="135" spans="1:29" ht="20.149999999999999" customHeight="1">
      <c r="A135" s="288"/>
      <c r="B135" s="30"/>
      <c r="C135" s="15" t="s">
        <v>225</v>
      </c>
      <c r="D135" s="30">
        <v>3</v>
      </c>
      <c r="E135" s="119" t="s">
        <v>258</v>
      </c>
      <c r="G135" s="288"/>
      <c r="H135" s="130"/>
      <c r="I135" s="129"/>
      <c r="J135" s="181"/>
      <c r="K135" s="119"/>
      <c r="M135" s="288"/>
      <c r="N135" s="30"/>
      <c r="O135" s="9"/>
      <c r="P135" s="30"/>
      <c r="Q135" s="6"/>
      <c r="S135" s="288"/>
      <c r="T135" s="30"/>
      <c r="U135" s="9"/>
      <c r="V135" s="30"/>
      <c r="W135" s="6"/>
      <c r="Y135" s="288"/>
      <c r="Z135" s="30"/>
      <c r="AA135" s="9"/>
      <c r="AB135" s="30"/>
      <c r="AC135" s="119"/>
    </row>
    <row r="136" spans="1:29" ht="20.149999999999999" customHeight="1">
      <c r="A136" s="288"/>
      <c r="B136" s="30"/>
      <c r="C136" s="9"/>
      <c r="D136" s="30"/>
      <c r="E136" s="6"/>
      <c r="G136" s="288"/>
      <c r="H136" s="30"/>
      <c r="I136" s="9"/>
      <c r="J136" s="30"/>
      <c r="K136" s="117"/>
      <c r="M136" s="288"/>
      <c r="N136" s="30"/>
      <c r="O136" s="9"/>
      <c r="P136" s="30"/>
      <c r="Q136" s="6"/>
      <c r="S136" s="288"/>
      <c r="T136" s="30"/>
      <c r="U136" s="9"/>
      <c r="V136" s="30"/>
      <c r="W136" s="6"/>
      <c r="Y136" s="288"/>
      <c r="Z136" s="30"/>
      <c r="AA136" s="9"/>
      <c r="AB136" s="30"/>
      <c r="AC136" s="6"/>
    </row>
    <row r="137" spans="1:29" ht="20.149999999999999" customHeight="1">
      <c r="A137" s="288"/>
      <c r="B137" s="16"/>
      <c r="C137" s="31"/>
      <c r="D137" s="30"/>
      <c r="E137" s="6"/>
      <c r="G137" s="288"/>
      <c r="H137" s="30"/>
      <c r="I137" s="9"/>
      <c r="J137" s="30"/>
      <c r="K137" s="119"/>
      <c r="M137" s="288"/>
      <c r="N137" s="16"/>
      <c r="O137" s="31"/>
      <c r="P137" s="30"/>
      <c r="Q137" s="6"/>
      <c r="S137" s="288"/>
      <c r="T137" s="16"/>
      <c r="U137" s="31"/>
      <c r="V137" s="30"/>
      <c r="W137" s="6"/>
      <c r="Y137" s="288"/>
      <c r="Z137" s="16"/>
      <c r="AA137" s="31"/>
      <c r="AB137" s="30"/>
      <c r="AC137" s="6"/>
    </row>
    <row r="138" spans="1:29" ht="20.149999999999999" customHeight="1" thickBot="1">
      <c r="A138" s="290"/>
      <c r="B138" s="34"/>
      <c r="C138" s="12"/>
      <c r="D138" s="26"/>
      <c r="E138" s="35"/>
      <c r="G138" s="290"/>
      <c r="H138" s="34"/>
      <c r="I138" s="12"/>
      <c r="J138" s="26"/>
      <c r="K138" s="35"/>
      <c r="M138" s="290"/>
      <c r="N138" s="34"/>
      <c r="O138" s="12"/>
      <c r="P138" s="26"/>
      <c r="Q138" s="35"/>
      <c r="S138" s="290"/>
      <c r="T138" s="34"/>
      <c r="U138" s="12"/>
      <c r="V138" s="26"/>
      <c r="W138" s="35"/>
      <c r="Y138" s="290"/>
      <c r="Z138" s="34"/>
      <c r="AA138" s="12"/>
      <c r="AB138" s="26"/>
      <c r="AC138" s="35"/>
    </row>
    <row r="139" spans="1:29" ht="20.149999999999999" customHeight="1">
      <c r="A139" s="287" t="s">
        <v>77</v>
      </c>
      <c r="B139" s="32" t="str">
        <f>'11211桃源'!$F20</f>
        <v>有機廣島菜</v>
      </c>
      <c r="C139" s="36" t="s">
        <v>260</v>
      </c>
      <c r="D139" s="17">
        <v>72</v>
      </c>
      <c r="E139" s="6" t="s">
        <v>258</v>
      </c>
      <c r="G139" s="287" t="s">
        <v>77</v>
      </c>
      <c r="H139" s="32" t="str">
        <f>'11211桃源'!$F21</f>
        <v>有機味美菜</v>
      </c>
      <c r="I139" s="36" t="s">
        <v>261</v>
      </c>
      <c r="J139" s="17">
        <v>72</v>
      </c>
      <c r="K139" s="6" t="s">
        <v>258</v>
      </c>
      <c r="M139" s="287" t="s">
        <v>77</v>
      </c>
      <c r="N139" s="32" t="str">
        <f>'11211桃源'!$F22</f>
        <v>油菜</v>
      </c>
      <c r="O139" s="36" t="s">
        <v>389</v>
      </c>
      <c r="P139" s="17">
        <v>72</v>
      </c>
      <c r="Q139" s="6" t="s">
        <v>258</v>
      </c>
      <c r="S139" s="287" t="s">
        <v>77</v>
      </c>
      <c r="T139" s="32" t="str">
        <f>'11211桃源'!$F23</f>
        <v>有機蘿蔓萵苣</v>
      </c>
      <c r="U139" s="36" t="s">
        <v>262</v>
      </c>
      <c r="V139" s="17">
        <v>72</v>
      </c>
      <c r="W139" s="6" t="s">
        <v>258</v>
      </c>
      <c r="Y139" s="287" t="s">
        <v>77</v>
      </c>
      <c r="Z139" s="32" t="s">
        <v>305</v>
      </c>
      <c r="AA139" s="36" t="s">
        <v>388</v>
      </c>
      <c r="AB139" s="17">
        <v>75</v>
      </c>
      <c r="AC139" s="6" t="s">
        <v>258</v>
      </c>
    </row>
    <row r="140" spans="1:29" ht="20.149999999999999" customHeight="1">
      <c r="A140" s="288"/>
      <c r="B140" s="37"/>
      <c r="C140" s="33" t="s">
        <v>274</v>
      </c>
      <c r="D140" s="16"/>
      <c r="E140" s="6"/>
      <c r="G140" s="288"/>
      <c r="H140" s="37"/>
      <c r="I140" s="33" t="s">
        <v>274</v>
      </c>
      <c r="J140" s="16"/>
      <c r="K140" s="6"/>
      <c r="M140" s="288"/>
      <c r="N140" s="37"/>
      <c r="O140" s="33" t="s">
        <v>274</v>
      </c>
      <c r="P140" s="9"/>
      <c r="Q140" s="6"/>
      <c r="S140" s="288"/>
      <c r="T140" s="37"/>
      <c r="U140" s="33" t="s">
        <v>274</v>
      </c>
      <c r="V140" s="9"/>
      <c r="W140" s="6"/>
      <c r="Y140" s="288"/>
      <c r="Z140" s="37"/>
      <c r="AA140" s="33" t="s">
        <v>274</v>
      </c>
      <c r="AB140" s="9"/>
      <c r="AC140" s="6"/>
    </row>
    <row r="141" spans="1:29" ht="20.149999999999999" customHeight="1">
      <c r="A141" s="288"/>
      <c r="B141" s="7"/>
      <c r="C141" s="8"/>
      <c r="D141" s="9"/>
      <c r="E141" s="6"/>
      <c r="G141" s="288"/>
      <c r="H141" s="7"/>
      <c r="I141" s="8"/>
      <c r="J141" s="9"/>
      <c r="K141" s="6"/>
      <c r="M141" s="288"/>
      <c r="N141" s="7"/>
      <c r="O141" s="8"/>
      <c r="P141" s="9"/>
      <c r="Q141" s="6"/>
      <c r="S141" s="288"/>
      <c r="T141" s="7"/>
      <c r="U141" s="8"/>
      <c r="V141" s="9"/>
      <c r="W141" s="6"/>
      <c r="Y141" s="288"/>
      <c r="Z141" s="7"/>
      <c r="AA141" s="8"/>
      <c r="AB141" s="9"/>
      <c r="AC141" s="6"/>
    </row>
    <row r="142" spans="1:29" ht="20.149999999999999" customHeight="1">
      <c r="A142" s="288"/>
      <c r="B142" s="7"/>
      <c r="C142" s="8"/>
      <c r="D142" s="9"/>
      <c r="E142" s="6"/>
      <c r="G142" s="288"/>
      <c r="H142" s="7"/>
      <c r="I142" s="8"/>
      <c r="J142" s="9"/>
      <c r="K142" s="6"/>
      <c r="M142" s="288"/>
      <c r="N142" s="7"/>
      <c r="O142" s="8"/>
      <c r="P142" s="9"/>
      <c r="Q142" s="6"/>
      <c r="S142" s="288"/>
      <c r="T142" s="7"/>
      <c r="U142" s="8"/>
      <c r="V142" s="9"/>
      <c r="W142" s="6"/>
      <c r="Y142" s="288"/>
      <c r="Z142" s="7"/>
      <c r="AA142" s="8"/>
      <c r="AB142" s="9"/>
      <c r="AC142" s="6"/>
    </row>
    <row r="143" spans="1:29" ht="20.149999999999999" customHeight="1">
      <c r="A143" s="288"/>
      <c r="B143" s="7"/>
      <c r="C143" s="8"/>
      <c r="D143" s="9"/>
      <c r="E143" s="6"/>
      <c r="G143" s="288"/>
      <c r="H143" s="7"/>
      <c r="I143" s="8"/>
      <c r="J143" s="9"/>
      <c r="K143" s="6"/>
      <c r="M143" s="288"/>
      <c r="N143" s="7"/>
      <c r="O143" s="8"/>
      <c r="P143" s="9"/>
      <c r="Q143" s="6"/>
      <c r="S143" s="288"/>
      <c r="T143" s="7"/>
      <c r="U143" s="8"/>
      <c r="V143" s="9"/>
      <c r="W143" s="6"/>
      <c r="Y143" s="288"/>
      <c r="Z143" s="7"/>
      <c r="AA143" s="8"/>
      <c r="AB143" s="9"/>
      <c r="AC143" s="6"/>
    </row>
    <row r="144" spans="1:29" ht="20.149999999999999" customHeight="1" thickBot="1">
      <c r="A144" s="288"/>
      <c r="B144" s="7"/>
      <c r="C144" s="8"/>
      <c r="D144" s="9"/>
      <c r="E144" s="6"/>
      <c r="G144" s="288"/>
      <c r="H144" s="7"/>
      <c r="I144" s="8"/>
      <c r="J144" s="12"/>
      <c r="K144" s="13"/>
      <c r="M144" s="288"/>
      <c r="N144" s="7"/>
      <c r="O144" s="8"/>
      <c r="P144" s="9"/>
      <c r="Q144" s="6"/>
      <c r="S144" s="288"/>
      <c r="T144" s="7"/>
      <c r="U144" s="8"/>
      <c r="V144" s="9"/>
      <c r="W144" s="6"/>
      <c r="Y144" s="288"/>
      <c r="Z144" s="7"/>
      <c r="AA144" s="8"/>
      <c r="AB144" s="9"/>
      <c r="AC144" s="6"/>
    </row>
    <row r="145" spans="1:29" ht="20.149999999999999" customHeight="1">
      <c r="A145" s="287" t="s">
        <v>68</v>
      </c>
      <c r="B145" s="38" t="s">
        <v>97</v>
      </c>
      <c r="C145" s="39" t="s">
        <v>290</v>
      </c>
      <c r="D145" s="40">
        <v>15</v>
      </c>
      <c r="E145" s="6" t="s">
        <v>51</v>
      </c>
      <c r="G145" s="287" t="s">
        <v>68</v>
      </c>
      <c r="H145" s="38" t="str">
        <f>'11211桃源'!$G21</f>
        <v>味噌豆腐湯
(豆腐、海帶芽)</v>
      </c>
      <c r="I145" s="39" t="s">
        <v>232</v>
      </c>
      <c r="J145" s="17"/>
      <c r="K145" s="117"/>
      <c r="M145" s="287" t="s">
        <v>68</v>
      </c>
      <c r="N145" s="38" t="str">
        <f>'11211桃源'!$G22</f>
        <v>玉米大骨湯
(玉米段、大骨)</v>
      </c>
      <c r="O145" s="39" t="s">
        <v>386</v>
      </c>
      <c r="P145" s="40">
        <v>30</v>
      </c>
      <c r="Q145" s="6"/>
      <c r="S145" s="287" t="s">
        <v>68</v>
      </c>
      <c r="T145" s="38" t="str">
        <f>'11211桃源'!$G23</f>
        <v>燒仙草
(QQ圓、蜜八寶、洋薏仁)</v>
      </c>
      <c r="U145" s="39" t="s">
        <v>390</v>
      </c>
      <c r="V145" s="40">
        <v>12</v>
      </c>
      <c r="W145" s="114" t="s">
        <v>258</v>
      </c>
      <c r="Y145" s="287" t="s">
        <v>68</v>
      </c>
      <c r="Z145" s="38" t="str">
        <f>'11211桃源'!$G24</f>
        <v>羅宋湯
(洋蔥、番茄、洋芋)</v>
      </c>
      <c r="AA145" s="39" t="s">
        <v>293</v>
      </c>
      <c r="AB145" s="40">
        <v>15</v>
      </c>
      <c r="AC145" s="114" t="s">
        <v>258</v>
      </c>
    </row>
    <row r="146" spans="1:29" ht="20.149999999999999" customHeight="1">
      <c r="A146" s="288"/>
      <c r="B146" s="41"/>
      <c r="C146" s="42" t="s">
        <v>175</v>
      </c>
      <c r="D146" s="16">
        <v>5</v>
      </c>
      <c r="E146" s="6" t="s">
        <v>51</v>
      </c>
      <c r="G146" s="288"/>
      <c r="H146" s="41"/>
      <c r="I146" s="42" t="s">
        <v>233</v>
      </c>
      <c r="J146" s="16">
        <v>20</v>
      </c>
      <c r="K146" s="119" t="s">
        <v>258</v>
      </c>
      <c r="M146" s="288"/>
      <c r="N146" s="41"/>
      <c r="O146" s="42" t="s">
        <v>387</v>
      </c>
      <c r="P146" s="16"/>
      <c r="Q146" s="6"/>
      <c r="S146" s="288"/>
      <c r="T146" s="41"/>
      <c r="U146" s="42" t="s">
        <v>295</v>
      </c>
      <c r="V146" s="16">
        <v>8</v>
      </c>
      <c r="W146" s="117" t="s">
        <v>258</v>
      </c>
      <c r="Y146" s="288"/>
      <c r="Z146" s="41"/>
      <c r="AA146" s="42" t="s">
        <v>281</v>
      </c>
      <c r="AB146" s="16">
        <v>10</v>
      </c>
      <c r="AC146" s="117" t="s">
        <v>258</v>
      </c>
    </row>
    <row r="147" spans="1:29" ht="20.149999999999999" customHeight="1">
      <c r="A147" s="288"/>
      <c r="B147" s="7"/>
      <c r="C147" s="43" t="s">
        <v>248</v>
      </c>
      <c r="D147" s="9">
        <v>5</v>
      </c>
      <c r="E147" s="117" t="s">
        <v>51</v>
      </c>
      <c r="G147" s="288"/>
      <c r="H147" s="7"/>
      <c r="I147" s="43" t="s">
        <v>234</v>
      </c>
      <c r="J147" s="9"/>
      <c r="K147" s="18"/>
      <c r="M147" s="288"/>
      <c r="N147" s="7"/>
      <c r="O147" s="43"/>
      <c r="P147" s="9"/>
      <c r="Q147" s="117"/>
      <c r="S147" s="288"/>
      <c r="T147" s="7"/>
      <c r="U147" s="43" t="s">
        <v>162</v>
      </c>
      <c r="V147" s="9">
        <v>3</v>
      </c>
      <c r="W147" s="117"/>
      <c r="Y147" s="288"/>
      <c r="Z147" s="7"/>
      <c r="AA147" s="43" t="s">
        <v>294</v>
      </c>
      <c r="AB147" s="9">
        <v>5</v>
      </c>
      <c r="AC147" s="6" t="s">
        <v>258</v>
      </c>
    </row>
    <row r="148" spans="1:29" ht="20.149999999999999" customHeight="1">
      <c r="A148" s="288"/>
      <c r="B148" s="7"/>
      <c r="C148" s="8" t="s">
        <v>281</v>
      </c>
      <c r="D148" s="9">
        <v>5</v>
      </c>
      <c r="E148" s="6" t="s">
        <v>51</v>
      </c>
      <c r="G148" s="288"/>
      <c r="H148" s="7"/>
      <c r="I148" s="8"/>
      <c r="J148" s="9"/>
      <c r="K148" s="6"/>
      <c r="M148" s="288"/>
      <c r="N148" s="7"/>
      <c r="O148" s="8"/>
      <c r="P148" s="9"/>
      <c r="Q148" s="6"/>
      <c r="S148" s="288"/>
      <c r="T148" s="7"/>
      <c r="U148" s="43" t="s">
        <v>296</v>
      </c>
      <c r="V148" s="9"/>
      <c r="W148" s="119"/>
      <c r="Y148" s="288"/>
      <c r="Z148" s="7"/>
      <c r="AA148" s="8"/>
      <c r="AB148" s="9"/>
      <c r="AC148" s="6"/>
    </row>
    <row r="149" spans="1:29" ht="20.149999999999999" customHeight="1" thickBot="1">
      <c r="A149" s="290"/>
      <c r="B149" s="10"/>
      <c r="C149" s="11" t="s">
        <v>287</v>
      </c>
      <c r="D149" s="12"/>
      <c r="E149" s="13"/>
      <c r="G149" s="290"/>
      <c r="H149" s="10"/>
      <c r="I149" s="11"/>
      <c r="J149" s="12"/>
      <c r="K149" s="13"/>
      <c r="M149" s="290"/>
      <c r="N149" s="10"/>
      <c r="O149" s="11"/>
      <c r="P149" s="12"/>
      <c r="Q149" s="13"/>
      <c r="S149" s="290"/>
      <c r="T149" s="10"/>
      <c r="U149" s="11"/>
      <c r="V149" s="12"/>
      <c r="W149" s="13"/>
      <c r="Y149" s="290"/>
      <c r="Z149" s="10"/>
      <c r="AA149" s="11"/>
      <c r="AB149" s="12"/>
      <c r="AC149" s="13"/>
    </row>
    <row r="150" spans="1:29" ht="20.149999999999999" customHeight="1" thickBot="1">
      <c r="A150" s="44"/>
      <c r="B150" s="45"/>
      <c r="C150" s="46"/>
      <c r="D150" s="47"/>
      <c r="E150" s="48"/>
      <c r="G150" s="44"/>
      <c r="H150" s="45"/>
      <c r="I150" s="46"/>
      <c r="J150" s="47"/>
      <c r="K150" s="48"/>
      <c r="M150" s="44"/>
      <c r="N150" s="45"/>
      <c r="O150" s="46"/>
      <c r="P150" s="47"/>
      <c r="Q150" s="48"/>
      <c r="S150" s="44"/>
      <c r="T150" s="45"/>
      <c r="U150" s="46"/>
      <c r="V150" s="47"/>
      <c r="W150" s="48"/>
      <c r="Y150" s="44"/>
      <c r="Z150" s="45"/>
      <c r="AA150" s="46"/>
      <c r="AB150" s="47"/>
      <c r="AC150" s="48"/>
    </row>
    <row r="151" spans="1:29" ht="20.149999999999999" customHeight="1" thickBot="1">
      <c r="A151" s="302">
        <f>A114+7</f>
        <v>45257</v>
      </c>
      <c r="B151" s="302"/>
      <c r="C151" s="302"/>
      <c r="D151" s="303">
        <v>42415</v>
      </c>
      <c r="E151" s="303"/>
      <c r="G151" s="302">
        <f>A151+1</f>
        <v>45258</v>
      </c>
      <c r="H151" s="302"/>
      <c r="I151" s="302"/>
      <c r="J151" s="303">
        <f>G151</f>
        <v>45258</v>
      </c>
      <c r="K151" s="303"/>
      <c r="M151" s="302">
        <f>G151+1</f>
        <v>45259</v>
      </c>
      <c r="N151" s="302"/>
      <c r="O151" s="302"/>
      <c r="P151" s="303">
        <f>M151</f>
        <v>45259</v>
      </c>
      <c r="Q151" s="303"/>
      <c r="S151" s="302">
        <f>M151+1</f>
        <v>45260</v>
      </c>
      <c r="T151" s="302"/>
      <c r="U151" s="302"/>
      <c r="V151" s="303">
        <f>S151</f>
        <v>45260</v>
      </c>
      <c r="W151" s="303"/>
      <c r="Y151" s="302">
        <f>S151+1</f>
        <v>45261</v>
      </c>
      <c r="Z151" s="302"/>
      <c r="AA151" s="302"/>
      <c r="AB151" s="303">
        <f>Y151</f>
        <v>45261</v>
      </c>
      <c r="AC151" s="303"/>
    </row>
    <row r="152" spans="1:29" ht="20.149999999999999" customHeight="1">
      <c r="A152" s="287" t="s">
        <v>70</v>
      </c>
      <c r="B152" s="1" t="str">
        <f>'11211桃源'!$C25</f>
        <v>糙米飯</v>
      </c>
      <c r="C152" s="1" t="s">
        <v>215</v>
      </c>
      <c r="D152" s="2">
        <v>65</v>
      </c>
      <c r="E152" s="114" t="s">
        <v>51</v>
      </c>
      <c r="G152" s="287" t="s">
        <v>70</v>
      </c>
      <c r="H152" s="1" t="str">
        <f>'11211桃源'!$C26</f>
        <v>有機燕麥飯</v>
      </c>
      <c r="I152" s="1" t="s">
        <v>243</v>
      </c>
      <c r="J152" s="2">
        <v>65</v>
      </c>
      <c r="K152" s="114" t="s">
        <v>51</v>
      </c>
      <c r="M152" s="288" t="s">
        <v>70</v>
      </c>
      <c r="N152" s="116" t="str">
        <f>'11211桃源'!$C27</f>
        <v>紫米飯</v>
      </c>
      <c r="O152" s="154" t="s">
        <v>215</v>
      </c>
      <c r="P152" s="2">
        <v>65</v>
      </c>
      <c r="Q152" s="114" t="s">
        <v>51</v>
      </c>
      <c r="S152" s="291" t="s">
        <v>70</v>
      </c>
      <c r="T152" s="116" t="s">
        <v>361</v>
      </c>
      <c r="U152" s="116" t="s">
        <v>359</v>
      </c>
      <c r="V152" s="154">
        <v>100</v>
      </c>
      <c r="W152" s="119"/>
      <c r="Y152" s="287" t="s">
        <v>70</v>
      </c>
      <c r="Z152" s="1">
        <f>'11211桃源'!$C29</f>
        <v>0</v>
      </c>
      <c r="AA152" s="1"/>
      <c r="AB152" s="2"/>
      <c r="AC152" s="3"/>
    </row>
    <row r="153" spans="1:29" ht="20.149999999999999" customHeight="1">
      <c r="A153" s="288"/>
      <c r="B153" s="4"/>
      <c r="C153" s="4" t="s">
        <v>241</v>
      </c>
      <c r="D153" s="9">
        <v>15</v>
      </c>
      <c r="E153" s="18" t="s">
        <v>51</v>
      </c>
      <c r="G153" s="288"/>
      <c r="H153" s="4"/>
      <c r="I153" s="4" t="s">
        <v>298</v>
      </c>
      <c r="J153" s="9">
        <v>15</v>
      </c>
      <c r="K153" s="18" t="s">
        <v>51</v>
      </c>
      <c r="M153" s="288"/>
      <c r="N153" s="4"/>
      <c r="O153" s="115" t="s">
        <v>297</v>
      </c>
      <c r="P153" s="9">
        <v>15</v>
      </c>
      <c r="Q153" s="18" t="s">
        <v>51</v>
      </c>
      <c r="S153" s="291"/>
      <c r="T153" s="4"/>
      <c r="U153" s="4" t="s">
        <v>360</v>
      </c>
      <c r="V153" s="115">
        <v>10</v>
      </c>
      <c r="W153" s="117"/>
      <c r="Y153" s="288"/>
      <c r="Z153" s="4"/>
      <c r="AA153" s="4"/>
      <c r="AB153" s="5"/>
      <c r="AC153" s="6"/>
    </row>
    <row r="154" spans="1:29" ht="20.149999999999999" customHeight="1">
      <c r="A154" s="288"/>
      <c r="B154" s="95"/>
      <c r="C154" s="96"/>
      <c r="D154" s="5"/>
      <c r="E154" s="6"/>
      <c r="G154" s="288"/>
      <c r="H154" s="95"/>
      <c r="I154" s="96"/>
      <c r="J154" s="5"/>
      <c r="K154" s="117"/>
      <c r="M154" s="288"/>
      <c r="N154" s="95"/>
      <c r="O154" s="115"/>
      <c r="P154" s="5"/>
      <c r="Q154" s="6"/>
      <c r="S154" s="288"/>
      <c r="T154" s="95"/>
      <c r="U154" s="4" t="s">
        <v>289</v>
      </c>
      <c r="V154" s="5"/>
      <c r="W154" s="6"/>
      <c r="Y154" s="288"/>
      <c r="Z154" s="95"/>
      <c r="AA154" s="96"/>
      <c r="AB154" s="5"/>
      <c r="AC154" s="6"/>
    </row>
    <row r="155" spans="1:29" ht="20.149999999999999" customHeight="1">
      <c r="A155" s="288"/>
      <c r="B155" s="95"/>
      <c r="C155" s="96"/>
      <c r="D155" s="5"/>
      <c r="E155" s="6"/>
      <c r="G155" s="288"/>
      <c r="H155" s="95"/>
      <c r="I155" s="96"/>
      <c r="J155" s="5"/>
      <c r="K155" s="18"/>
      <c r="M155" s="288"/>
      <c r="N155" s="95"/>
      <c r="O155" s="115"/>
      <c r="P155" s="5"/>
      <c r="Q155" s="6"/>
      <c r="S155" s="288"/>
      <c r="T155" s="95"/>
      <c r="U155" s="96" t="s">
        <v>290</v>
      </c>
      <c r="V155" s="5">
        <v>30</v>
      </c>
      <c r="W155" s="6"/>
      <c r="Y155" s="288"/>
      <c r="Z155" s="95"/>
      <c r="AA155" s="96"/>
      <c r="AB155" s="5"/>
      <c r="AC155" s="6"/>
    </row>
    <row r="156" spans="1:29" ht="20.149999999999999" customHeight="1">
      <c r="A156" s="288"/>
      <c r="B156" s="95"/>
      <c r="C156" s="96"/>
      <c r="D156" s="5"/>
      <c r="E156" s="6"/>
      <c r="G156" s="288"/>
      <c r="H156" s="95"/>
      <c r="I156" s="8"/>
      <c r="J156" s="9"/>
      <c r="K156" s="6"/>
      <c r="M156" s="288"/>
      <c r="N156" s="95"/>
      <c r="O156" s="96"/>
      <c r="P156" s="5"/>
      <c r="Q156" s="6"/>
      <c r="S156" s="288"/>
      <c r="T156" s="95"/>
      <c r="U156" s="96" t="s">
        <v>268</v>
      </c>
      <c r="V156" s="5">
        <v>15</v>
      </c>
      <c r="W156" s="6"/>
      <c r="Y156" s="288"/>
      <c r="Z156" s="95"/>
      <c r="AA156" s="96"/>
      <c r="AB156" s="5"/>
      <c r="AC156" s="6"/>
    </row>
    <row r="157" spans="1:29" ht="20.149999999999999" customHeight="1">
      <c r="A157" s="288"/>
      <c r="B157" s="7"/>
      <c r="C157" s="8"/>
      <c r="D157" s="9"/>
      <c r="E157" s="6"/>
      <c r="G157" s="288"/>
      <c r="H157" s="7"/>
      <c r="I157" s="8"/>
      <c r="J157" s="9"/>
      <c r="K157" s="6"/>
      <c r="M157" s="288"/>
      <c r="N157" s="7"/>
      <c r="O157" s="8"/>
      <c r="P157" s="9"/>
      <c r="Q157" s="6"/>
      <c r="S157" s="288"/>
      <c r="T157" s="7"/>
      <c r="U157" s="8" t="s">
        <v>329</v>
      </c>
      <c r="V157" s="9">
        <v>5</v>
      </c>
      <c r="W157" s="6"/>
      <c r="Y157" s="288"/>
      <c r="Z157" s="7"/>
      <c r="AA157" s="8"/>
      <c r="AB157" s="9"/>
      <c r="AC157" s="6"/>
    </row>
    <row r="158" spans="1:29" ht="20.149999999999999" customHeight="1">
      <c r="A158" s="288"/>
      <c r="B158" s="7"/>
      <c r="C158" s="8"/>
      <c r="D158" s="9"/>
      <c r="E158" s="6"/>
      <c r="G158" s="288"/>
      <c r="H158" s="7"/>
      <c r="I158" s="8"/>
      <c r="J158" s="9"/>
      <c r="K158" s="6"/>
      <c r="M158" s="288"/>
      <c r="N158" s="7"/>
      <c r="O158" s="8"/>
      <c r="P158" s="9"/>
      <c r="Q158" s="6"/>
      <c r="S158" s="288"/>
      <c r="T158" s="7"/>
      <c r="U158" s="8" t="s">
        <v>331</v>
      </c>
      <c r="V158" s="9">
        <v>5</v>
      </c>
      <c r="W158" s="6"/>
      <c r="Y158" s="288"/>
      <c r="Z158" s="7"/>
      <c r="AA158" s="8"/>
      <c r="AB158" s="9"/>
      <c r="AC158" s="6"/>
    </row>
    <row r="159" spans="1:29" ht="20.149999999999999" customHeight="1" thickBot="1">
      <c r="A159" s="290"/>
      <c r="B159" s="10"/>
      <c r="C159" s="11"/>
      <c r="D159" s="12"/>
      <c r="E159" s="13"/>
      <c r="G159" s="290"/>
      <c r="H159" s="10"/>
      <c r="I159" s="11"/>
      <c r="J159" s="12"/>
      <c r="K159" s="13"/>
      <c r="M159" s="290"/>
      <c r="N159" s="10"/>
      <c r="O159" s="11"/>
      <c r="P159" s="12"/>
      <c r="Q159" s="13"/>
      <c r="S159" s="290"/>
      <c r="T159" s="10" t="s">
        <v>370</v>
      </c>
      <c r="U159" s="11" t="s">
        <v>353</v>
      </c>
      <c r="V159" s="12"/>
      <c r="W159" s="13"/>
      <c r="Y159" s="290"/>
      <c r="Z159" s="10"/>
      <c r="AA159" s="11"/>
      <c r="AB159" s="12"/>
      <c r="AC159" s="13"/>
    </row>
    <row r="160" spans="1:29" ht="20.149999999999999" customHeight="1">
      <c r="A160" s="287" t="s">
        <v>65</v>
      </c>
      <c r="B160" s="14" t="str">
        <f>'11211桃源'!$D25</f>
        <v>咖哩肉醬
(豬肉、洋芋、紅蘿蔔)</v>
      </c>
      <c r="C160" s="160" t="s">
        <v>245</v>
      </c>
      <c r="D160" s="158">
        <v>75</v>
      </c>
      <c r="E160" s="114" t="s">
        <v>258</v>
      </c>
      <c r="G160" s="287" t="s">
        <v>65</v>
      </c>
      <c r="H160" s="14" t="str">
        <f>'11211桃源'!$D26</f>
        <v>香滷雞腿*1</v>
      </c>
      <c r="I160" s="20" t="s">
        <v>269</v>
      </c>
      <c r="J160" s="16">
        <v>1</v>
      </c>
      <c r="K160" s="114" t="s">
        <v>270</v>
      </c>
      <c r="M160" s="287" t="s">
        <v>65</v>
      </c>
      <c r="N160" s="14" t="str">
        <f>'11211桃源'!$D27</f>
        <v>蒜泥白肉
(豬肉、高麗菜、洋蔥、小黃瓜)</v>
      </c>
      <c r="O160" s="15" t="s">
        <v>271</v>
      </c>
      <c r="P160" s="16">
        <v>75</v>
      </c>
      <c r="Q160" s="114" t="s">
        <v>258</v>
      </c>
      <c r="S160" s="287" t="s">
        <v>65</v>
      </c>
      <c r="T160" s="14" t="str">
        <f>'11211桃源'!$D28</f>
        <v xml:space="preserve"> 三杯雞
(雞肉、紅蘿蔔、杏鮑菇)</v>
      </c>
      <c r="U160" s="15" t="s">
        <v>277</v>
      </c>
      <c r="V160" s="16">
        <v>75</v>
      </c>
      <c r="W160" s="6" t="s">
        <v>258</v>
      </c>
      <c r="Y160" s="287" t="s">
        <v>65</v>
      </c>
      <c r="Z160" s="14">
        <f>'11211桃源'!$D29</f>
        <v>0</v>
      </c>
      <c r="AA160" s="20"/>
      <c r="AB160" s="16"/>
      <c r="AC160" s="6"/>
    </row>
    <row r="161" spans="1:29" ht="20.149999999999999" customHeight="1">
      <c r="A161" s="288"/>
      <c r="B161" s="19"/>
      <c r="C161" s="160" t="s">
        <v>275</v>
      </c>
      <c r="D161" s="158">
        <v>20</v>
      </c>
      <c r="E161" s="117" t="s">
        <v>258</v>
      </c>
      <c r="G161" s="288"/>
      <c r="H161" s="19"/>
      <c r="I161" s="20"/>
      <c r="J161" s="16"/>
      <c r="K161" s="117"/>
      <c r="M161" s="288"/>
      <c r="N161" s="19"/>
      <c r="O161" s="20" t="s">
        <v>272</v>
      </c>
      <c r="P161" s="16">
        <v>5</v>
      </c>
      <c r="Q161" s="117" t="s">
        <v>258</v>
      </c>
      <c r="S161" s="288"/>
      <c r="T161" s="19"/>
      <c r="U161" s="20" t="s">
        <v>220</v>
      </c>
      <c r="V161" s="16">
        <v>25</v>
      </c>
      <c r="W161" s="6" t="s">
        <v>258</v>
      </c>
      <c r="Y161" s="288"/>
      <c r="Z161" s="19"/>
      <c r="AA161" s="20"/>
      <c r="AB161" s="16"/>
      <c r="AC161" s="6"/>
    </row>
    <row r="162" spans="1:29" ht="20.149999999999999" customHeight="1">
      <c r="A162" s="288"/>
      <c r="B162" s="19"/>
      <c r="C162" s="160" t="s">
        <v>217</v>
      </c>
      <c r="D162" s="158">
        <v>20</v>
      </c>
      <c r="E162" s="18" t="s">
        <v>258</v>
      </c>
      <c r="G162" s="288"/>
      <c r="H162" s="19"/>
      <c r="I162" s="20"/>
      <c r="J162" s="16"/>
      <c r="K162" s="119"/>
      <c r="M162" s="288"/>
      <c r="N162" s="19"/>
      <c r="O162" s="20" t="s">
        <v>252</v>
      </c>
      <c r="P162" s="16">
        <v>10</v>
      </c>
      <c r="Q162" s="119" t="s">
        <v>258</v>
      </c>
      <c r="S162" s="288"/>
      <c r="T162" s="19"/>
      <c r="U162" s="20" t="s">
        <v>278</v>
      </c>
      <c r="V162" s="16">
        <v>15</v>
      </c>
      <c r="W162" s="6" t="s">
        <v>258</v>
      </c>
      <c r="Y162" s="288"/>
      <c r="Z162" s="19"/>
      <c r="AA162" s="20"/>
      <c r="AB162" s="16"/>
      <c r="AC162" s="6"/>
    </row>
    <row r="163" spans="1:29" ht="20.149999999999999" customHeight="1">
      <c r="A163" s="288"/>
      <c r="B163" s="19"/>
      <c r="C163" s="20" t="s">
        <v>276</v>
      </c>
      <c r="D163" s="16"/>
      <c r="E163" s="6"/>
      <c r="G163" s="288"/>
      <c r="H163" s="19"/>
      <c r="I163" s="20"/>
      <c r="J163" s="16"/>
      <c r="K163" s="117"/>
      <c r="M163" s="288"/>
      <c r="N163" s="19"/>
      <c r="O163" s="20" t="s">
        <v>273</v>
      </c>
      <c r="P163" s="16">
        <v>20</v>
      </c>
      <c r="Q163" s="6" t="s">
        <v>258</v>
      </c>
      <c r="S163" s="288"/>
      <c r="T163" s="19"/>
      <c r="U163" s="20" t="s">
        <v>279</v>
      </c>
      <c r="V163" s="16"/>
      <c r="W163" s="6"/>
      <c r="Y163" s="288"/>
      <c r="Z163" s="19"/>
      <c r="AA163" s="20"/>
      <c r="AB163" s="16"/>
      <c r="AC163" s="6"/>
    </row>
    <row r="164" spans="1:29" ht="20.149999999999999" customHeight="1">
      <c r="A164" s="288"/>
      <c r="B164" s="19"/>
      <c r="C164" s="20"/>
      <c r="D164" s="16"/>
      <c r="E164" s="6"/>
      <c r="G164" s="288"/>
      <c r="H164" s="19"/>
      <c r="I164" s="15"/>
      <c r="J164" s="16"/>
      <c r="K164" s="18"/>
      <c r="M164" s="288"/>
      <c r="N164" s="19"/>
      <c r="O164" s="20" t="s">
        <v>274</v>
      </c>
      <c r="P164" s="16"/>
      <c r="Q164" s="6"/>
      <c r="S164" s="288"/>
      <c r="T164" s="19"/>
      <c r="U164" s="15" t="s">
        <v>280</v>
      </c>
      <c r="V164" s="16"/>
      <c r="W164" s="6"/>
      <c r="Y164" s="288"/>
      <c r="Z164" s="19"/>
      <c r="AA164" s="20"/>
      <c r="AB164" s="16"/>
      <c r="AC164" s="6"/>
    </row>
    <row r="165" spans="1:29" ht="20.149999999999999" customHeight="1">
      <c r="A165" s="288"/>
      <c r="B165" s="22"/>
      <c r="C165" s="15"/>
      <c r="D165" s="16"/>
      <c r="E165" s="6"/>
      <c r="G165" s="288"/>
      <c r="H165" s="22"/>
      <c r="I165" s="15"/>
      <c r="J165" s="16"/>
      <c r="K165" s="6"/>
      <c r="M165" s="288"/>
      <c r="N165" s="22"/>
      <c r="O165" s="15"/>
      <c r="P165" s="16"/>
      <c r="Q165" s="6"/>
      <c r="S165" s="288"/>
      <c r="T165" s="22"/>
      <c r="U165" s="15" t="s">
        <v>274</v>
      </c>
      <c r="V165" s="16"/>
      <c r="W165" s="6"/>
      <c r="Y165" s="288"/>
      <c r="Z165" s="22"/>
      <c r="AA165" s="15"/>
      <c r="AB165" s="16"/>
      <c r="AC165" s="6"/>
    </row>
    <row r="166" spans="1:29" ht="20.149999999999999" customHeight="1">
      <c r="A166" s="288"/>
      <c r="B166" s="22"/>
      <c r="C166" s="15"/>
      <c r="D166" s="16"/>
      <c r="E166" s="6"/>
      <c r="G166" s="288"/>
      <c r="H166" s="22"/>
      <c r="I166" s="15"/>
      <c r="J166" s="16"/>
      <c r="K166" s="6"/>
      <c r="M166" s="288"/>
      <c r="N166" s="22"/>
      <c r="O166" s="15"/>
      <c r="P166" s="16"/>
      <c r="Q166" s="6"/>
      <c r="S166" s="288"/>
      <c r="T166" s="22"/>
      <c r="U166" s="15"/>
      <c r="V166" s="16"/>
      <c r="W166" s="6"/>
      <c r="Y166" s="288"/>
      <c r="Z166" s="22"/>
      <c r="AA166" s="15"/>
      <c r="AB166" s="16"/>
      <c r="AC166" s="6"/>
    </row>
    <row r="167" spans="1:29" ht="20.149999999999999" customHeight="1" thickBot="1">
      <c r="A167" s="288"/>
      <c r="B167" s="23"/>
      <c r="C167" s="24"/>
      <c r="D167" s="25"/>
      <c r="E167" s="35"/>
      <c r="G167" s="288"/>
      <c r="H167" s="23"/>
      <c r="I167" s="24"/>
      <c r="J167" s="25"/>
      <c r="K167" s="6"/>
      <c r="M167" s="288"/>
      <c r="N167" s="23"/>
      <c r="O167" s="24"/>
      <c r="P167" s="25"/>
      <c r="Q167" s="6"/>
      <c r="S167" s="288"/>
      <c r="T167" s="23"/>
      <c r="U167" s="24"/>
      <c r="V167" s="25"/>
      <c r="W167" s="6"/>
      <c r="Y167" s="288"/>
      <c r="Z167" s="23"/>
      <c r="AA167" s="24"/>
      <c r="AB167" s="25"/>
      <c r="AC167" s="35"/>
    </row>
    <row r="168" spans="1:29" ht="20.149999999999999" customHeight="1">
      <c r="A168" s="287" t="s">
        <v>78</v>
      </c>
      <c r="B168" s="27" t="str">
        <f>'11211桃源'!$E25</f>
        <v>關東煮
(玉米段、油豆腐、白蘿蔔)</v>
      </c>
      <c r="C168" s="28" t="s">
        <v>284</v>
      </c>
      <c r="D168" s="29">
        <v>30</v>
      </c>
      <c r="E168" s="114" t="s">
        <v>258</v>
      </c>
      <c r="G168" s="287" t="s">
        <v>78</v>
      </c>
      <c r="H168" s="27" t="s">
        <v>356</v>
      </c>
      <c r="I168" s="28" t="s">
        <v>290</v>
      </c>
      <c r="J168" s="29">
        <v>60</v>
      </c>
      <c r="K168" s="114" t="s">
        <v>258</v>
      </c>
      <c r="M168" s="287" t="s">
        <v>78</v>
      </c>
      <c r="N168" s="27" t="str">
        <f>'11211桃源'!$E27</f>
        <v>番茄豆腐
(豆腐、雞蛋、番茄、毛豆仁)</v>
      </c>
      <c r="O168" s="28" t="s">
        <v>233</v>
      </c>
      <c r="P168" s="29">
        <v>55</v>
      </c>
      <c r="Q168" s="114" t="s">
        <v>258</v>
      </c>
      <c r="S168" s="287" t="s">
        <v>78</v>
      </c>
      <c r="T168" s="28" t="s">
        <v>96</v>
      </c>
      <c r="U168" s="28" t="s">
        <v>96</v>
      </c>
      <c r="V168" s="29">
        <v>1</v>
      </c>
      <c r="W168" s="114" t="s">
        <v>270</v>
      </c>
      <c r="Y168" s="287" t="s">
        <v>78</v>
      </c>
      <c r="Z168" s="27">
        <f>'11211桃源'!$E29</f>
        <v>0</v>
      </c>
      <c r="AA168" s="28"/>
      <c r="AB168" s="29"/>
      <c r="AC168" s="18"/>
    </row>
    <row r="169" spans="1:29" ht="20.149999999999999" customHeight="1">
      <c r="A169" s="288"/>
      <c r="B169" s="30"/>
      <c r="C169" s="9" t="s">
        <v>285</v>
      </c>
      <c r="D169" s="30">
        <v>28</v>
      </c>
      <c r="E169" s="117" t="s">
        <v>258</v>
      </c>
      <c r="G169" s="288"/>
      <c r="H169" s="30"/>
      <c r="I169" s="9" t="s">
        <v>378</v>
      </c>
      <c r="J169" s="30">
        <v>12</v>
      </c>
      <c r="K169" s="117" t="s">
        <v>258</v>
      </c>
      <c r="M169" s="288"/>
      <c r="N169" s="30"/>
      <c r="O169" s="9" t="s">
        <v>282</v>
      </c>
      <c r="P169" s="30">
        <v>10</v>
      </c>
      <c r="Q169" s="117" t="s">
        <v>258</v>
      </c>
      <c r="S169" s="288"/>
      <c r="T169" s="30"/>
      <c r="U169" s="9"/>
      <c r="V169" s="30"/>
      <c r="W169" s="117"/>
      <c r="Y169" s="288"/>
      <c r="Z169" s="30"/>
      <c r="AA169" s="9"/>
      <c r="AB169" s="30"/>
      <c r="AC169" s="6"/>
    </row>
    <row r="170" spans="1:29" ht="20.149999999999999" customHeight="1">
      <c r="A170" s="288"/>
      <c r="B170" s="30"/>
      <c r="C170" s="9" t="s">
        <v>286</v>
      </c>
      <c r="D170" s="30">
        <v>22</v>
      </c>
      <c r="E170" s="18" t="s">
        <v>258</v>
      </c>
      <c r="G170" s="288"/>
      <c r="H170" s="30"/>
      <c r="I170" s="9" t="s">
        <v>358</v>
      </c>
      <c r="J170" s="30"/>
      <c r="K170" s="119" t="s">
        <v>258</v>
      </c>
      <c r="M170" s="288"/>
      <c r="N170" s="30"/>
      <c r="O170" s="9" t="s">
        <v>283</v>
      </c>
      <c r="P170" s="30">
        <v>5</v>
      </c>
      <c r="Q170" s="119" t="s">
        <v>258</v>
      </c>
      <c r="S170" s="288"/>
      <c r="T170" s="30"/>
      <c r="U170" s="9"/>
      <c r="V170" s="30"/>
      <c r="W170" s="18"/>
      <c r="Y170" s="288"/>
      <c r="Z170" s="30"/>
      <c r="AA170" s="9"/>
      <c r="AB170" s="30"/>
      <c r="AC170" s="6"/>
    </row>
    <row r="171" spans="1:29" ht="20.149999999999999" customHeight="1">
      <c r="A171" s="288"/>
      <c r="B171" s="30"/>
      <c r="C171" s="9" t="s">
        <v>287</v>
      </c>
      <c r="D171" s="30"/>
      <c r="E171" s="6"/>
      <c r="G171" s="288"/>
      <c r="H171" s="30"/>
      <c r="I171" s="9" t="s">
        <v>259</v>
      </c>
      <c r="J171" s="30">
        <v>5</v>
      </c>
      <c r="K171" s="6"/>
      <c r="M171" s="288"/>
      <c r="N171" s="30"/>
      <c r="O171" s="9" t="s">
        <v>331</v>
      </c>
      <c r="P171" s="30">
        <v>15</v>
      </c>
      <c r="Q171" s="6"/>
      <c r="S171" s="288"/>
      <c r="T171" s="30"/>
      <c r="U171" s="9"/>
      <c r="V171" s="30"/>
      <c r="W171" s="6"/>
      <c r="Y171" s="288"/>
      <c r="Z171" s="30"/>
      <c r="AA171" s="9"/>
      <c r="AB171" s="30"/>
      <c r="AC171" s="6"/>
    </row>
    <row r="172" spans="1:29" ht="20.149999999999999" customHeight="1">
      <c r="A172" s="288"/>
      <c r="B172" s="30"/>
      <c r="C172" s="9"/>
      <c r="D172" s="30"/>
      <c r="E172" s="6"/>
      <c r="G172" s="288"/>
      <c r="H172" s="9"/>
      <c r="I172" s="9" t="s">
        <v>49</v>
      </c>
      <c r="J172" s="30">
        <v>3</v>
      </c>
      <c r="K172" s="6"/>
      <c r="M172" s="288"/>
      <c r="N172" s="30"/>
      <c r="O172" s="9"/>
      <c r="P172" s="30"/>
      <c r="Q172" s="6"/>
      <c r="S172" s="288"/>
      <c r="T172" s="30"/>
      <c r="U172" s="9"/>
      <c r="V172" s="30"/>
      <c r="W172" s="6"/>
      <c r="Y172" s="288"/>
      <c r="Z172" s="30"/>
      <c r="AA172" s="9"/>
      <c r="AB172" s="30"/>
      <c r="AC172" s="6"/>
    </row>
    <row r="173" spans="1:29" ht="20.149999999999999" customHeight="1" thickBot="1">
      <c r="A173" s="288"/>
      <c r="B173" s="30"/>
      <c r="C173" s="9"/>
      <c r="D173" s="30"/>
      <c r="E173" s="6"/>
      <c r="G173" s="288"/>
      <c r="H173" s="12"/>
      <c r="I173" s="31" t="s">
        <v>330</v>
      </c>
      <c r="J173" s="30">
        <v>3</v>
      </c>
      <c r="K173" s="6"/>
      <c r="M173" s="288"/>
      <c r="N173" s="30"/>
      <c r="O173" s="9"/>
      <c r="P173" s="30"/>
      <c r="Q173" s="6"/>
      <c r="S173" s="288"/>
      <c r="T173" s="30"/>
      <c r="U173" s="9"/>
      <c r="V173" s="30"/>
      <c r="W173" s="6"/>
      <c r="Y173" s="288"/>
      <c r="Z173" s="30"/>
      <c r="AA173" s="9"/>
      <c r="AB173" s="30"/>
      <c r="AC173" s="6"/>
    </row>
    <row r="174" spans="1:29" ht="20.149999999999999" customHeight="1">
      <c r="A174" s="288"/>
      <c r="B174" s="16"/>
      <c r="C174" s="31"/>
      <c r="D174" s="30"/>
      <c r="E174" s="6"/>
      <c r="G174" s="288"/>
      <c r="H174" s="16"/>
      <c r="I174" s="9" t="s">
        <v>357</v>
      </c>
      <c r="J174" s="30"/>
      <c r="K174" s="6"/>
      <c r="M174" s="288"/>
      <c r="N174" s="16"/>
      <c r="O174" s="31"/>
      <c r="P174" s="30"/>
      <c r="Q174" s="6"/>
      <c r="S174" s="288"/>
      <c r="T174" s="16"/>
      <c r="U174" s="31"/>
      <c r="V174" s="30"/>
      <c r="W174" s="6"/>
      <c r="Y174" s="288"/>
      <c r="Z174" s="16"/>
      <c r="AA174" s="31"/>
      <c r="AB174" s="30"/>
      <c r="AC174" s="6"/>
    </row>
    <row r="175" spans="1:29" ht="20.149999999999999" customHeight="1" thickBot="1">
      <c r="A175" s="290"/>
      <c r="B175" s="34"/>
      <c r="C175" s="12"/>
      <c r="D175" s="26"/>
      <c r="E175" s="35"/>
      <c r="G175" s="290"/>
      <c r="H175" s="34"/>
      <c r="I175" s="12" t="s">
        <v>57</v>
      </c>
      <c r="J175" s="26"/>
      <c r="K175" s="35"/>
      <c r="M175" s="290"/>
      <c r="N175" s="34"/>
      <c r="O175" s="12"/>
      <c r="P175" s="26"/>
      <c r="Q175" s="35"/>
      <c r="S175" s="290"/>
      <c r="T175" s="34"/>
      <c r="U175" s="12"/>
      <c r="V175" s="26"/>
      <c r="W175" s="35"/>
      <c r="Y175" s="290"/>
      <c r="Z175" s="34"/>
      <c r="AA175" s="12"/>
      <c r="AB175" s="26"/>
      <c r="AC175" s="35"/>
    </row>
    <row r="176" spans="1:29" ht="20.149999999999999" customHeight="1">
      <c r="A176" s="287" t="s">
        <v>67</v>
      </c>
      <c r="B176" s="32" t="str">
        <f>'11211桃源'!$F25</f>
        <v>有機小白菜</v>
      </c>
      <c r="C176" s="36" t="s">
        <v>263</v>
      </c>
      <c r="D176" s="17">
        <v>72</v>
      </c>
      <c r="E176" s="6" t="s">
        <v>258</v>
      </c>
      <c r="G176" s="287" t="s">
        <v>67</v>
      </c>
      <c r="H176" s="32" t="str">
        <f>'11211桃源'!$F26</f>
        <v>有機青松菜</v>
      </c>
      <c r="I176" s="36" t="s">
        <v>264</v>
      </c>
      <c r="J176" s="17">
        <v>72</v>
      </c>
      <c r="K176" s="6" t="s">
        <v>258</v>
      </c>
      <c r="M176" s="287" t="s">
        <v>67</v>
      </c>
      <c r="N176" s="32" t="str">
        <f>'11211桃源'!$F27</f>
        <v>菠菜</v>
      </c>
      <c r="O176" s="36" t="s">
        <v>392</v>
      </c>
      <c r="P176" s="17">
        <v>72</v>
      </c>
      <c r="Q176" s="6" t="s">
        <v>258</v>
      </c>
      <c r="S176" s="287" t="s">
        <v>67</v>
      </c>
      <c r="T176" s="32" t="str">
        <f>'11211桃源'!$F28</f>
        <v>有機油江菜</v>
      </c>
      <c r="U176" s="36" t="s">
        <v>265</v>
      </c>
      <c r="V176" s="17">
        <v>72</v>
      </c>
      <c r="W176" s="6" t="s">
        <v>258</v>
      </c>
      <c r="Y176" s="287" t="s">
        <v>67</v>
      </c>
      <c r="Z176" s="32">
        <f>'11211桃源'!$F29</f>
        <v>0</v>
      </c>
      <c r="AA176" s="36"/>
      <c r="AB176" s="17"/>
      <c r="AC176" s="6"/>
    </row>
    <row r="177" spans="1:29" ht="20.149999999999999" customHeight="1">
      <c r="A177" s="288"/>
      <c r="B177" s="37"/>
      <c r="C177" s="33" t="s">
        <v>274</v>
      </c>
      <c r="D177" s="16"/>
      <c r="E177" s="6"/>
      <c r="G177" s="288"/>
      <c r="H177" s="37"/>
      <c r="I177" s="33" t="s">
        <v>274</v>
      </c>
      <c r="J177" s="16"/>
      <c r="K177" s="6"/>
      <c r="M177" s="288"/>
      <c r="N177" s="37"/>
      <c r="O177" s="33" t="s">
        <v>274</v>
      </c>
      <c r="P177" s="16"/>
      <c r="Q177" s="6"/>
      <c r="S177" s="288"/>
      <c r="T177" s="37"/>
      <c r="U177" s="33" t="s">
        <v>274</v>
      </c>
      <c r="V177" s="16"/>
      <c r="W177" s="6"/>
      <c r="Y177" s="288"/>
      <c r="Z177" s="37"/>
      <c r="AA177" s="33"/>
      <c r="AB177" s="16"/>
      <c r="AC177" s="6"/>
    </row>
    <row r="178" spans="1:29" ht="20.149999999999999" customHeight="1">
      <c r="A178" s="288"/>
      <c r="B178" s="7"/>
      <c r="C178" s="8"/>
      <c r="D178" s="9"/>
      <c r="E178" s="6"/>
      <c r="G178" s="288"/>
      <c r="H178" s="7"/>
      <c r="I178" s="8"/>
      <c r="J178" s="9"/>
      <c r="K178" s="6"/>
      <c r="M178" s="288"/>
      <c r="N178" s="7"/>
      <c r="O178" s="8"/>
      <c r="P178" s="9"/>
      <c r="Q178" s="6"/>
      <c r="S178" s="288"/>
      <c r="T178" s="7"/>
      <c r="U178" s="8"/>
      <c r="V178" s="9"/>
      <c r="W178" s="6"/>
      <c r="Y178" s="288"/>
      <c r="Z178" s="7"/>
      <c r="AA178" s="8"/>
      <c r="AB178" s="9"/>
      <c r="AC178" s="6"/>
    </row>
    <row r="179" spans="1:29" ht="24" customHeight="1">
      <c r="A179" s="288"/>
      <c r="B179" s="7"/>
      <c r="C179" s="8"/>
      <c r="D179" s="9"/>
      <c r="E179" s="6"/>
      <c r="G179" s="288"/>
      <c r="H179" s="7"/>
      <c r="I179" s="8"/>
      <c r="J179" s="9"/>
      <c r="K179" s="6"/>
      <c r="M179" s="288"/>
      <c r="N179" s="7"/>
      <c r="O179" s="8"/>
      <c r="P179" s="9"/>
      <c r="Q179" s="6"/>
      <c r="S179" s="288"/>
      <c r="T179" s="7"/>
      <c r="U179" s="8"/>
      <c r="V179" s="9"/>
      <c r="W179" s="6"/>
      <c r="Y179" s="288"/>
      <c r="Z179" s="7"/>
      <c r="AA179" s="8"/>
      <c r="AB179" s="9"/>
      <c r="AC179" s="6"/>
    </row>
    <row r="180" spans="1:29" ht="20.149999999999999" customHeight="1">
      <c r="A180" s="288"/>
      <c r="B180" s="7"/>
      <c r="C180" s="8"/>
      <c r="D180" s="9"/>
      <c r="E180" s="6"/>
      <c r="G180" s="288"/>
      <c r="H180" s="7"/>
      <c r="I180" s="8"/>
      <c r="J180" s="9"/>
      <c r="K180" s="6"/>
      <c r="M180" s="288"/>
      <c r="N180" s="7"/>
      <c r="O180" s="8"/>
      <c r="P180" s="9"/>
      <c r="Q180" s="6"/>
      <c r="S180" s="288"/>
      <c r="T180" s="7"/>
      <c r="U180" s="8"/>
      <c r="V180" s="9"/>
      <c r="W180" s="6"/>
      <c r="Y180" s="288"/>
      <c r="Z180" s="7"/>
      <c r="AA180" s="8"/>
      <c r="AB180" s="9"/>
      <c r="AC180" s="6"/>
    </row>
    <row r="181" spans="1:29" ht="20.149999999999999" customHeight="1" thickBot="1">
      <c r="A181" s="288"/>
      <c r="B181" s="7"/>
      <c r="C181" s="8"/>
      <c r="D181" s="9"/>
      <c r="E181" s="6"/>
      <c r="G181" s="288"/>
      <c r="H181" s="7"/>
      <c r="I181" s="8"/>
      <c r="J181" s="9"/>
      <c r="K181" s="6"/>
      <c r="M181" s="288"/>
      <c r="N181" s="7"/>
      <c r="O181" s="8"/>
      <c r="P181" s="9"/>
      <c r="Q181" s="6"/>
      <c r="S181" s="288"/>
      <c r="T181" s="7"/>
      <c r="U181" s="8"/>
      <c r="V181" s="9"/>
      <c r="W181" s="35"/>
      <c r="Y181" s="288"/>
      <c r="Z181" s="7"/>
      <c r="AA181" s="8"/>
      <c r="AB181" s="9"/>
      <c r="AC181" s="6"/>
    </row>
    <row r="182" spans="1:29" ht="20.149999999999999" customHeight="1">
      <c r="A182" s="287" t="s">
        <v>68</v>
      </c>
      <c r="B182" s="38" t="str">
        <f>'11211桃源'!$G25</f>
        <v>黃瓜大骨湯
(大黃瓜、大骨)</v>
      </c>
      <c r="C182" s="39" t="s">
        <v>362</v>
      </c>
      <c r="D182" s="40">
        <v>30</v>
      </c>
      <c r="E182" s="114" t="s">
        <v>51</v>
      </c>
      <c r="G182" s="287" t="s">
        <v>68</v>
      </c>
      <c r="H182" s="38" t="str">
        <f>'11211桃源'!$G26</f>
        <v>榨菜粉絲湯
(榨菜、粉絲)</v>
      </c>
      <c r="I182" s="39" t="s">
        <v>291</v>
      </c>
      <c r="J182" s="40">
        <v>5</v>
      </c>
      <c r="K182" s="114" t="s">
        <v>51</v>
      </c>
      <c r="M182" s="287" t="s">
        <v>68</v>
      </c>
      <c r="N182" s="38" t="str">
        <f>'11211桃源'!$G27</f>
        <v>味噌海芽湯
(玉米、海帶芽)</v>
      </c>
      <c r="O182" s="39" t="s">
        <v>232</v>
      </c>
      <c r="P182" s="40"/>
      <c r="Q182" s="3"/>
      <c r="S182" s="287" t="s">
        <v>68</v>
      </c>
      <c r="T182" s="38" t="str">
        <f>'11211桃源'!$G28</f>
        <v>金針菇豆腐羹
(豆腐、筍、金針菇)</v>
      </c>
      <c r="U182" s="39" t="s">
        <v>233</v>
      </c>
      <c r="V182" s="40">
        <v>15</v>
      </c>
      <c r="W182" s="18" t="s">
        <v>258</v>
      </c>
      <c r="Y182" s="287" t="s">
        <v>68</v>
      </c>
      <c r="Z182" s="38">
        <f>'11211桃源'!$G29</f>
        <v>0</v>
      </c>
      <c r="AA182" s="39"/>
      <c r="AB182" s="40"/>
      <c r="AC182" s="3"/>
    </row>
    <row r="183" spans="1:29" ht="20.149999999999999" customHeight="1">
      <c r="A183" s="288"/>
      <c r="B183" s="41"/>
      <c r="C183" s="42" t="s">
        <v>208</v>
      </c>
      <c r="D183" s="16"/>
      <c r="E183" s="117"/>
      <c r="G183" s="288"/>
      <c r="H183" s="41"/>
      <c r="I183" s="42" t="s">
        <v>292</v>
      </c>
      <c r="J183" s="16">
        <v>8</v>
      </c>
      <c r="K183" s="119" t="s">
        <v>51</v>
      </c>
      <c r="M183" s="288"/>
      <c r="N183" s="41"/>
      <c r="O183" s="42" t="s">
        <v>234</v>
      </c>
      <c r="P183" s="16"/>
      <c r="Q183" s="6"/>
      <c r="S183" s="288"/>
      <c r="T183" s="41"/>
      <c r="U183" s="42" t="s">
        <v>267</v>
      </c>
      <c r="V183" s="16">
        <v>5</v>
      </c>
      <c r="W183" s="6" t="s">
        <v>258</v>
      </c>
      <c r="Y183" s="288"/>
      <c r="Z183" s="41"/>
      <c r="AA183" s="42"/>
      <c r="AB183" s="16"/>
      <c r="AC183" s="6"/>
    </row>
    <row r="184" spans="1:29" ht="20.149999999999999" customHeight="1">
      <c r="A184" s="288"/>
      <c r="B184" s="7"/>
      <c r="C184" s="43"/>
      <c r="D184" s="9"/>
      <c r="E184" s="119"/>
      <c r="G184" s="288"/>
      <c r="H184" s="7"/>
      <c r="I184" s="43"/>
      <c r="J184" s="9"/>
      <c r="K184" s="6"/>
      <c r="M184" s="288"/>
      <c r="N184" s="7"/>
      <c r="O184" s="43" t="s">
        <v>266</v>
      </c>
      <c r="P184" s="9">
        <v>10</v>
      </c>
      <c r="Q184" s="6" t="s">
        <v>258</v>
      </c>
      <c r="S184" s="288"/>
      <c r="T184" s="7"/>
      <c r="U184" s="43" t="s">
        <v>355</v>
      </c>
      <c r="V184" s="16">
        <v>10</v>
      </c>
      <c r="W184" s="6" t="s">
        <v>258</v>
      </c>
      <c r="Y184" s="288"/>
      <c r="Z184" s="7"/>
      <c r="AA184" s="43"/>
      <c r="AB184" s="9"/>
      <c r="AC184" s="117"/>
    </row>
    <row r="185" spans="1:29" ht="20.149999999999999" customHeight="1">
      <c r="A185" s="288"/>
      <c r="B185" s="7"/>
      <c r="C185" s="8"/>
      <c r="D185" s="9"/>
      <c r="E185" s="6"/>
      <c r="G185" s="288"/>
      <c r="H185" s="7"/>
      <c r="I185" s="8"/>
      <c r="J185" s="9"/>
      <c r="K185" s="6"/>
      <c r="M185" s="288"/>
      <c r="N185" s="7"/>
      <c r="O185" s="8"/>
      <c r="P185" s="9"/>
      <c r="Q185" s="6"/>
      <c r="S185" s="288"/>
      <c r="T185" s="7"/>
      <c r="U185" s="8"/>
      <c r="V185" s="9"/>
      <c r="W185" s="6"/>
      <c r="Y185" s="288"/>
      <c r="Z185" s="7"/>
      <c r="AA185" s="125"/>
      <c r="AB185" s="17"/>
      <c r="AC185" s="18"/>
    </row>
    <row r="186" spans="1:29" ht="20.149999999999999" customHeight="1" thickBot="1">
      <c r="A186" s="290"/>
      <c r="B186" s="10"/>
      <c r="C186" s="11"/>
      <c r="D186" s="12"/>
      <c r="E186" s="13"/>
      <c r="G186" s="290"/>
      <c r="H186" s="10"/>
      <c r="I186" s="11"/>
      <c r="J186" s="12"/>
      <c r="K186" s="13"/>
      <c r="M186" s="290"/>
      <c r="N186" s="10"/>
      <c r="O186" s="11"/>
      <c r="P186" s="12"/>
      <c r="Q186" s="13"/>
      <c r="S186" s="290"/>
      <c r="T186" s="10"/>
      <c r="U186" s="11"/>
      <c r="V186" s="12"/>
      <c r="W186" s="13"/>
      <c r="Y186" s="290"/>
      <c r="Z186" s="10"/>
      <c r="AA186" s="42"/>
      <c r="AB186" s="16"/>
      <c r="AC186" s="6"/>
    </row>
    <row r="187" spans="1:29" ht="20.149999999999999" customHeight="1" thickBot="1">
      <c r="A187" s="44"/>
      <c r="B187" s="45"/>
      <c r="C187" s="46"/>
      <c r="D187" s="47"/>
      <c r="E187" s="48"/>
      <c r="G187" s="44"/>
      <c r="H187" s="45"/>
      <c r="I187" s="46"/>
      <c r="J187" s="47"/>
      <c r="K187" s="48"/>
      <c r="M187" s="44"/>
      <c r="N187" s="45"/>
      <c r="O187" s="46"/>
      <c r="P187" s="47"/>
      <c r="Q187" s="48"/>
      <c r="S187" s="44"/>
      <c r="T187" s="45"/>
      <c r="U187" s="46"/>
      <c r="V187" s="47"/>
      <c r="W187" s="48"/>
      <c r="Y187" s="44"/>
      <c r="Z187" s="45"/>
      <c r="AA187" s="46"/>
      <c r="AB187" s="47"/>
      <c r="AC187" s="48"/>
    </row>
  </sheetData>
  <mergeCells count="175">
    <mergeCell ref="Y176:Y181"/>
    <mergeCell ref="AB151:AC151"/>
    <mergeCell ref="A145:A149"/>
    <mergeCell ref="G145:G149"/>
    <mergeCell ref="M145:M149"/>
    <mergeCell ref="S145:S149"/>
    <mergeCell ref="Y145:Y149"/>
    <mergeCell ref="A152:A159"/>
    <mergeCell ref="G152:G159"/>
    <mergeCell ref="M152:M159"/>
    <mergeCell ref="S152:S159"/>
    <mergeCell ref="Y152:Y159"/>
    <mergeCell ref="Y151:AA151"/>
    <mergeCell ref="A151:C151"/>
    <mergeCell ref="D151:E151"/>
    <mergeCell ref="G151:I151"/>
    <mergeCell ref="J151:K151"/>
    <mergeCell ref="M151:O151"/>
    <mergeCell ref="P151:Q151"/>
    <mergeCell ref="S151:U151"/>
    <mergeCell ref="V151:W151"/>
    <mergeCell ref="A139:A144"/>
    <mergeCell ref="G139:G144"/>
    <mergeCell ref="A182:A186"/>
    <mergeCell ref="G182:G186"/>
    <mergeCell ref="M182:M186"/>
    <mergeCell ref="S182:S186"/>
    <mergeCell ref="Y182:Y186"/>
    <mergeCell ref="A160:A167"/>
    <mergeCell ref="G160:G167"/>
    <mergeCell ref="M160:M167"/>
    <mergeCell ref="S160:S167"/>
    <mergeCell ref="Y160:Y167"/>
    <mergeCell ref="A168:A175"/>
    <mergeCell ref="G168:G175"/>
    <mergeCell ref="M168:M175"/>
    <mergeCell ref="S168:S175"/>
    <mergeCell ref="Y168:Y175"/>
    <mergeCell ref="M139:M144"/>
    <mergeCell ref="S139:S144"/>
    <mergeCell ref="Y139:Y144"/>
    <mergeCell ref="A176:A181"/>
    <mergeCell ref="G176:G181"/>
    <mergeCell ref="M176:M181"/>
    <mergeCell ref="S176:S181"/>
    <mergeCell ref="A131:A138"/>
    <mergeCell ref="G131:G138"/>
    <mergeCell ref="M131:M138"/>
    <mergeCell ref="S131:S138"/>
    <mergeCell ref="Y131:Y138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G94:G101"/>
    <mergeCell ref="M94:M101"/>
    <mergeCell ref="S94:S101"/>
    <mergeCell ref="Y94:Y101"/>
    <mergeCell ref="A78:A85"/>
    <mergeCell ref="G78:G85"/>
    <mergeCell ref="M78:M85"/>
    <mergeCell ref="S78:S85"/>
    <mergeCell ref="Y78:Y85"/>
    <mergeCell ref="A86:A93"/>
    <mergeCell ref="G86:G93"/>
    <mergeCell ref="M86:M93"/>
    <mergeCell ref="S86:S93"/>
    <mergeCell ref="Y86:Y93"/>
    <mergeCell ref="G71:G75"/>
    <mergeCell ref="M71:M75"/>
    <mergeCell ref="S71:S75"/>
    <mergeCell ref="AB114:AC114"/>
    <mergeCell ref="S114:U114"/>
    <mergeCell ref="V114:W114"/>
    <mergeCell ref="Y114:AA114"/>
    <mergeCell ref="A114:C114"/>
    <mergeCell ref="D114:E114"/>
    <mergeCell ref="A102:A107"/>
    <mergeCell ref="G102:G107"/>
    <mergeCell ref="M102:M107"/>
    <mergeCell ref="G114:I114"/>
    <mergeCell ref="J114:K114"/>
    <mergeCell ref="M114:O114"/>
    <mergeCell ref="P114:Q114"/>
    <mergeCell ref="S102:S107"/>
    <mergeCell ref="Y102:Y107"/>
    <mergeCell ref="A108:A112"/>
    <mergeCell ref="G108:G112"/>
    <mergeCell ref="M108:M112"/>
    <mergeCell ref="S108:S112"/>
    <mergeCell ref="Y108:Y112"/>
    <mergeCell ref="A94:A101"/>
    <mergeCell ref="A2:C2"/>
    <mergeCell ref="D2:E2"/>
    <mergeCell ref="S19:S26"/>
    <mergeCell ref="Y71:Y75"/>
    <mergeCell ref="G57:G64"/>
    <mergeCell ref="M57:M64"/>
    <mergeCell ref="G65:G70"/>
    <mergeCell ref="M65:M70"/>
    <mergeCell ref="A77:C77"/>
    <mergeCell ref="D77:E77"/>
    <mergeCell ref="A11:A18"/>
    <mergeCell ref="A3:A10"/>
    <mergeCell ref="A65:A70"/>
    <mergeCell ref="A71:A75"/>
    <mergeCell ref="S65:S70"/>
    <mergeCell ref="P77:Q77"/>
    <mergeCell ref="S77:U77"/>
    <mergeCell ref="G77:I77"/>
    <mergeCell ref="J77:K77"/>
    <mergeCell ref="M77:O77"/>
    <mergeCell ref="S41:S48"/>
    <mergeCell ref="S57:S64"/>
    <mergeCell ref="A57:A64"/>
    <mergeCell ref="Y3:Y10"/>
    <mergeCell ref="S49:S56"/>
    <mergeCell ref="G33:G37"/>
    <mergeCell ref="A33:A37"/>
    <mergeCell ref="A27:A32"/>
    <mergeCell ref="A19:A26"/>
    <mergeCell ref="M19:M26"/>
    <mergeCell ref="M27:M32"/>
    <mergeCell ref="M33:M37"/>
    <mergeCell ref="G3:G10"/>
    <mergeCell ref="G11:G18"/>
    <mergeCell ref="G19:G26"/>
    <mergeCell ref="G27:G32"/>
    <mergeCell ref="M3:M10"/>
    <mergeCell ref="M11:M18"/>
    <mergeCell ref="S27:S32"/>
    <mergeCell ref="A40:C40"/>
    <mergeCell ref="A41:A48"/>
    <mergeCell ref="G41:G48"/>
    <mergeCell ref="M41:M48"/>
    <mergeCell ref="A49:A56"/>
    <mergeCell ref="G49:G56"/>
    <mergeCell ref="M49:M56"/>
    <mergeCell ref="D40:E40"/>
    <mergeCell ref="G40:I40"/>
    <mergeCell ref="J40:K40"/>
    <mergeCell ref="M40:O40"/>
    <mergeCell ref="P40:Q40"/>
    <mergeCell ref="S40:U40"/>
    <mergeCell ref="V40:W40"/>
    <mergeCell ref="Y40:AA40"/>
    <mergeCell ref="G2:I2"/>
    <mergeCell ref="S33:S37"/>
    <mergeCell ref="Y27:Y32"/>
    <mergeCell ref="Y33:Y37"/>
    <mergeCell ref="J2:K2"/>
    <mergeCell ref="M2:O2"/>
    <mergeCell ref="P2:Q2"/>
    <mergeCell ref="S2:U2"/>
    <mergeCell ref="S3:S10"/>
    <mergeCell ref="S11:S18"/>
    <mergeCell ref="Y11:Y18"/>
    <mergeCell ref="Y19:Y26"/>
    <mergeCell ref="V2:W2"/>
    <mergeCell ref="Y2:AA2"/>
    <mergeCell ref="AB2:AC2"/>
    <mergeCell ref="AB40:AC40"/>
    <mergeCell ref="Y41:Y48"/>
    <mergeCell ref="Y49:Y56"/>
    <mergeCell ref="Y57:Y64"/>
    <mergeCell ref="Y65:Y70"/>
    <mergeCell ref="AB77:AC77"/>
    <mergeCell ref="V77:W77"/>
    <mergeCell ref="Y77:AA77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6" max="16383" man="1"/>
    <brk id="113" max="16383" man="1"/>
    <brk id="15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view="pageBreakPreview" zoomScale="70" zoomScaleNormal="70" zoomScaleSheetLayoutView="70" workbookViewId="0">
      <selection activeCell="C5" sqref="C5:E26"/>
    </sheetView>
  </sheetViews>
  <sheetFormatPr defaultColWidth="9" defaultRowHeight="19.5"/>
  <cols>
    <col min="1" max="1" width="3.6328125" style="76" customWidth="1"/>
    <col min="2" max="2" width="3" style="76" customWidth="1"/>
    <col min="3" max="3" width="39" style="76" customWidth="1"/>
    <col min="4" max="5" width="35.36328125" style="76" customWidth="1"/>
    <col min="6" max="6" width="23.6328125" style="76" customWidth="1"/>
    <col min="7" max="7" width="28.26953125" style="76" customWidth="1"/>
    <col min="8" max="8" width="32.36328125" style="76" customWidth="1"/>
    <col min="9" max="11" width="7.6328125" style="76" customWidth="1"/>
    <col min="12" max="18" width="5" style="72" customWidth="1"/>
    <col min="19" max="16384" width="9" style="74"/>
  </cols>
  <sheetData>
    <row r="1" spans="1:18" s="51" customFormat="1">
      <c r="A1" s="260" t="s">
        <v>108</v>
      </c>
      <c r="B1" s="261"/>
      <c r="C1" s="261"/>
      <c r="D1" s="261"/>
      <c r="E1" s="261"/>
      <c r="F1" s="261"/>
      <c r="G1" s="261"/>
      <c r="H1" s="261"/>
      <c r="I1" s="261"/>
      <c r="J1" s="49"/>
      <c r="K1" s="49"/>
      <c r="L1" s="50"/>
      <c r="M1" s="50"/>
      <c r="N1" s="50"/>
      <c r="O1" s="50"/>
      <c r="P1" s="50"/>
      <c r="Q1" s="50"/>
      <c r="R1" s="50"/>
    </row>
    <row r="2" spans="1:18" s="58" customFormat="1" ht="62.15" customHeight="1" thickBot="1">
      <c r="A2" s="52"/>
      <c r="B2" s="53"/>
      <c r="C2" s="54"/>
      <c r="D2" s="53"/>
      <c r="E2" s="53"/>
      <c r="F2" s="53"/>
      <c r="G2" s="55" t="s">
        <v>0</v>
      </c>
      <c r="H2" s="53"/>
      <c r="I2" s="53"/>
      <c r="J2" s="53"/>
      <c r="K2" s="53"/>
      <c r="L2" s="56"/>
      <c r="M2" s="56"/>
      <c r="N2" s="56"/>
      <c r="O2" s="56"/>
      <c r="P2" s="57"/>
      <c r="Q2" s="57"/>
      <c r="R2" s="57"/>
    </row>
    <row r="3" spans="1:18" s="60" customFormat="1" ht="18.75" customHeight="1">
      <c r="A3" s="314" t="s">
        <v>9</v>
      </c>
      <c r="B3" s="316" t="s">
        <v>10</v>
      </c>
      <c r="C3" s="318" t="s">
        <v>11</v>
      </c>
      <c r="D3" s="318" t="s">
        <v>12</v>
      </c>
      <c r="E3" s="318" t="s">
        <v>13</v>
      </c>
      <c r="F3" s="304" t="s">
        <v>44</v>
      </c>
      <c r="G3" s="318" t="s">
        <v>14</v>
      </c>
      <c r="H3" s="304" t="s">
        <v>15</v>
      </c>
      <c r="I3" s="304" t="s">
        <v>16</v>
      </c>
      <c r="J3" s="304" t="s">
        <v>17</v>
      </c>
      <c r="K3" s="319" t="s">
        <v>61</v>
      </c>
      <c r="L3" s="312" t="s">
        <v>45</v>
      </c>
      <c r="M3" s="308" t="s">
        <v>46</v>
      </c>
      <c r="N3" s="308" t="s">
        <v>18</v>
      </c>
      <c r="O3" s="308" t="s">
        <v>19</v>
      </c>
      <c r="P3" s="308" t="s">
        <v>20</v>
      </c>
      <c r="Q3" s="308" t="s">
        <v>21</v>
      </c>
      <c r="R3" s="59" t="s">
        <v>22</v>
      </c>
    </row>
    <row r="4" spans="1:18" s="60" customFormat="1" ht="53.25" customHeight="1" thickBot="1">
      <c r="A4" s="315"/>
      <c r="B4" s="317"/>
      <c r="C4" s="305"/>
      <c r="D4" s="305"/>
      <c r="E4" s="305"/>
      <c r="F4" s="305"/>
      <c r="G4" s="305"/>
      <c r="H4" s="305"/>
      <c r="I4" s="305"/>
      <c r="J4" s="305"/>
      <c r="K4" s="320"/>
      <c r="L4" s="313"/>
      <c r="M4" s="309"/>
      <c r="N4" s="309"/>
      <c r="O4" s="309"/>
      <c r="P4" s="309"/>
      <c r="Q4" s="309"/>
      <c r="R4" s="239" t="s">
        <v>23</v>
      </c>
    </row>
    <row r="5" spans="1:18" s="64" customFormat="1" ht="65.25" customHeight="1">
      <c r="A5" s="219">
        <f>A4+1</f>
        <v>1</v>
      </c>
      <c r="B5" s="113" t="s">
        <v>39</v>
      </c>
      <c r="C5" s="168" t="s">
        <v>420</v>
      </c>
      <c r="D5" s="224" t="s">
        <v>479</v>
      </c>
      <c r="E5" s="228" t="s">
        <v>428</v>
      </c>
      <c r="F5" s="164" t="s">
        <v>403</v>
      </c>
      <c r="G5" s="169" t="s">
        <v>94</v>
      </c>
      <c r="H5" s="224" t="s">
        <v>422</v>
      </c>
      <c r="I5" s="121" t="s">
        <v>471</v>
      </c>
      <c r="J5" s="121"/>
      <c r="K5" s="121"/>
      <c r="L5" s="67">
        <v>5</v>
      </c>
      <c r="M5" s="67">
        <v>2.38</v>
      </c>
      <c r="N5" s="67">
        <v>1.9100000000000001</v>
      </c>
      <c r="O5" s="122">
        <f t="shared" ref="O5:O26" si="0">IF(J5="鮮奶",0.8,0)</f>
        <v>0</v>
      </c>
      <c r="P5" s="122">
        <v>2.5</v>
      </c>
      <c r="Q5" s="67">
        <f t="shared" ref="Q5:Q26" si="1">IF(I5="水果",1,0)</f>
        <v>1</v>
      </c>
      <c r="R5" s="122">
        <f>L5*70+M5*75+N5*25+O5*150+P5*45+Q5*60</f>
        <v>748.75</v>
      </c>
    </row>
    <row r="6" spans="1:18" s="64" customFormat="1" ht="65.25" customHeight="1">
      <c r="A6" s="183">
        <f>A5+1</f>
        <v>2</v>
      </c>
      <c r="B6" s="65" t="s">
        <v>4</v>
      </c>
      <c r="C6" s="168" t="s">
        <v>112</v>
      </c>
      <c r="D6" s="164" t="s">
        <v>486</v>
      </c>
      <c r="E6" s="224" t="s">
        <v>423</v>
      </c>
      <c r="F6" s="170" t="s">
        <v>421</v>
      </c>
      <c r="G6" s="167" t="s">
        <v>126</v>
      </c>
      <c r="H6" s="229" t="s">
        <v>480</v>
      </c>
      <c r="I6" s="66" t="s">
        <v>471</v>
      </c>
      <c r="J6" s="66"/>
      <c r="K6" s="66"/>
      <c r="L6" s="67">
        <v>5.5</v>
      </c>
      <c r="M6" s="67">
        <v>2.1</v>
      </c>
      <c r="N6" s="67">
        <v>1.44</v>
      </c>
      <c r="O6" s="67">
        <f t="shared" si="0"/>
        <v>0</v>
      </c>
      <c r="P6" s="67">
        <v>2.8</v>
      </c>
      <c r="Q6" s="67">
        <f t="shared" si="1"/>
        <v>1</v>
      </c>
      <c r="R6" s="67">
        <f t="shared" ref="R6:R29" si="2">L6*70+M6*75+N6*25+O6*150+P6*45+Q6*60</f>
        <v>764.5</v>
      </c>
    </row>
    <row r="7" spans="1:18" s="64" customFormat="1" ht="65.25" customHeight="1" thickBot="1">
      <c r="A7" s="223">
        <f>A6+1</f>
        <v>3</v>
      </c>
      <c r="B7" s="68" t="s">
        <v>5</v>
      </c>
      <c r="C7" s="171" t="s">
        <v>113</v>
      </c>
      <c r="D7" s="230" t="s">
        <v>497</v>
      </c>
      <c r="E7" s="175" t="s">
        <v>487</v>
      </c>
      <c r="F7" s="175" t="s">
        <v>401</v>
      </c>
      <c r="G7" s="172" t="s">
        <v>95</v>
      </c>
      <c r="H7" s="231" t="s">
        <v>424</v>
      </c>
      <c r="I7" s="105"/>
      <c r="J7" s="106" t="s">
        <v>469</v>
      </c>
      <c r="K7" s="106"/>
      <c r="L7" s="107">
        <v>5</v>
      </c>
      <c r="M7" s="107">
        <v>2.1</v>
      </c>
      <c r="N7" s="107">
        <v>1.95</v>
      </c>
      <c r="O7" s="107">
        <f t="shared" si="0"/>
        <v>0.8</v>
      </c>
      <c r="P7" s="107">
        <v>2.5</v>
      </c>
      <c r="Q7" s="107">
        <f t="shared" si="1"/>
        <v>0</v>
      </c>
      <c r="R7" s="107">
        <f t="shared" si="2"/>
        <v>788.75</v>
      </c>
    </row>
    <row r="8" spans="1:18" s="64" customFormat="1" ht="65.25" customHeight="1">
      <c r="A8" s="219">
        <f>A7+3</f>
        <v>6</v>
      </c>
      <c r="B8" s="113" t="s">
        <v>6</v>
      </c>
      <c r="C8" s="176" t="s">
        <v>91</v>
      </c>
      <c r="D8" s="164" t="s">
        <v>489</v>
      </c>
      <c r="E8" s="228" t="s">
        <v>425</v>
      </c>
      <c r="F8" s="164" t="s">
        <v>410</v>
      </c>
      <c r="G8" s="176" t="s">
        <v>127</v>
      </c>
      <c r="H8" s="224" t="s">
        <v>426</v>
      </c>
      <c r="I8" s="121"/>
      <c r="J8" s="121" t="s">
        <v>469</v>
      </c>
      <c r="K8" s="121"/>
      <c r="L8" s="122">
        <v>5.6</v>
      </c>
      <c r="M8" s="122">
        <v>2.6300000000000003</v>
      </c>
      <c r="N8" s="122">
        <v>1.07</v>
      </c>
      <c r="O8" s="122">
        <f t="shared" si="0"/>
        <v>0.8</v>
      </c>
      <c r="P8" s="122">
        <v>2.5</v>
      </c>
      <c r="Q8" s="122">
        <f t="shared" si="1"/>
        <v>0</v>
      </c>
      <c r="R8" s="122">
        <f t="shared" si="2"/>
        <v>848.5</v>
      </c>
    </row>
    <row r="9" spans="1:18" s="69" customFormat="1" ht="65.25" customHeight="1">
      <c r="A9" s="183">
        <f>A8+1</f>
        <v>7</v>
      </c>
      <c r="B9" s="65" t="s">
        <v>7</v>
      </c>
      <c r="C9" s="173" t="s">
        <v>114</v>
      </c>
      <c r="D9" s="224" t="s">
        <v>427</v>
      </c>
      <c r="E9" s="224" t="s">
        <v>488</v>
      </c>
      <c r="F9" s="164" t="s">
        <v>408</v>
      </c>
      <c r="G9" s="173" t="s">
        <v>128</v>
      </c>
      <c r="H9" s="224" t="s">
        <v>429</v>
      </c>
      <c r="I9" s="66" t="s">
        <v>471</v>
      </c>
      <c r="J9" s="66"/>
      <c r="K9" s="66"/>
      <c r="L9" s="67">
        <v>5.8</v>
      </c>
      <c r="M9" s="67">
        <v>2.37</v>
      </c>
      <c r="N9" s="67">
        <v>1.9700000000000002</v>
      </c>
      <c r="O9" s="67">
        <f t="shared" si="0"/>
        <v>0</v>
      </c>
      <c r="P9" s="67">
        <v>2.5</v>
      </c>
      <c r="Q9" s="67">
        <f t="shared" si="1"/>
        <v>1</v>
      </c>
      <c r="R9" s="67">
        <f t="shared" si="2"/>
        <v>805.5</v>
      </c>
    </row>
    <row r="10" spans="1:18" s="64" customFormat="1" ht="65.25" customHeight="1">
      <c r="A10" s="183">
        <f>A9+1</f>
        <v>8</v>
      </c>
      <c r="B10" s="65" t="s">
        <v>3</v>
      </c>
      <c r="C10" s="164" t="s">
        <v>100</v>
      </c>
      <c r="D10" s="229" t="s">
        <v>430</v>
      </c>
      <c r="E10" s="232" t="s">
        <v>481</v>
      </c>
      <c r="F10" s="164" t="s">
        <v>254</v>
      </c>
      <c r="G10" s="173" t="s">
        <v>381</v>
      </c>
      <c r="H10" s="224" t="s">
        <v>431</v>
      </c>
      <c r="I10" s="66" t="s">
        <v>471</v>
      </c>
      <c r="J10" s="66"/>
      <c r="K10" s="66"/>
      <c r="L10" s="67">
        <v>5.5</v>
      </c>
      <c r="M10" s="67">
        <v>2.88</v>
      </c>
      <c r="N10" s="67">
        <v>1.5</v>
      </c>
      <c r="O10" s="67">
        <f t="shared" si="0"/>
        <v>0</v>
      </c>
      <c r="P10" s="67">
        <v>2.5</v>
      </c>
      <c r="Q10" s="67">
        <f t="shared" si="1"/>
        <v>1</v>
      </c>
      <c r="R10" s="67">
        <f t="shared" si="2"/>
        <v>811</v>
      </c>
    </row>
    <row r="11" spans="1:18" s="64" customFormat="1" ht="65.25" customHeight="1">
      <c r="A11" s="183">
        <f>A10+1</f>
        <v>9</v>
      </c>
      <c r="B11" s="65" t="s">
        <v>4</v>
      </c>
      <c r="C11" s="167" t="s">
        <v>106</v>
      </c>
      <c r="D11" s="224" t="s">
        <v>490</v>
      </c>
      <c r="E11" s="233" t="s">
        <v>432</v>
      </c>
      <c r="F11" s="164" t="s">
        <v>415</v>
      </c>
      <c r="G11" s="173" t="s">
        <v>129</v>
      </c>
      <c r="H11" s="229" t="s">
        <v>433</v>
      </c>
      <c r="I11" s="66"/>
      <c r="J11" s="66"/>
      <c r="K11" s="66" t="s">
        <v>470</v>
      </c>
      <c r="L11" s="67">
        <v>5.3</v>
      </c>
      <c r="M11" s="67">
        <v>2.2400000000000002</v>
      </c>
      <c r="N11" s="67">
        <v>1.77</v>
      </c>
      <c r="O11" s="67">
        <f t="shared" si="0"/>
        <v>0</v>
      </c>
      <c r="P11" s="67">
        <v>2.5</v>
      </c>
      <c r="Q11" s="67">
        <f t="shared" si="1"/>
        <v>0</v>
      </c>
      <c r="R11" s="67">
        <f t="shared" si="2"/>
        <v>695.75</v>
      </c>
    </row>
    <row r="12" spans="1:18" s="64" customFormat="1" ht="65.25" customHeight="1" thickBot="1">
      <c r="A12" s="223">
        <f>A11+1</f>
        <v>10</v>
      </c>
      <c r="B12" s="68" t="s">
        <v>5</v>
      </c>
      <c r="C12" s="174" t="s">
        <v>99</v>
      </c>
      <c r="D12" s="230" t="s">
        <v>491</v>
      </c>
      <c r="E12" s="234" t="s">
        <v>435</v>
      </c>
      <c r="F12" s="172" t="s">
        <v>411</v>
      </c>
      <c r="G12" s="172" t="s">
        <v>94</v>
      </c>
      <c r="H12" s="231" t="s">
        <v>436</v>
      </c>
      <c r="I12" s="106" t="s">
        <v>471</v>
      </c>
      <c r="J12" s="106"/>
      <c r="K12" s="106"/>
      <c r="L12" s="67">
        <v>5</v>
      </c>
      <c r="M12" s="67">
        <v>2.62</v>
      </c>
      <c r="N12" s="67">
        <v>1.02</v>
      </c>
      <c r="O12" s="107">
        <f t="shared" si="0"/>
        <v>0</v>
      </c>
      <c r="P12" s="107">
        <v>2.5</v>
      </c>
      <c r="Q12" s="107">
        <f t="shared" si="1"/>
        <v>1</v>
      </c>
      <c r="R12" s="107">
        <f t="shared" si="2"/>
        <v>744.5</v>
      </c>
    </row>
    <row r="13" spans="1:18" s="64" customFormat="1" ht="65.25" customHeight="1">
      <c r="A13" s="219">
        <f>A12+3</f>
        <v>13</v>
      </c>
      <c r="B13" s="113" t="s">
        <v>6</v>
      </c>
      <c r="C13" s="176" t="s">
        <v>112</v>
      </c>
      <c r="D13" s="224" t="s">
        <v>498</v>
      </c>
      <c r="E13" s="232" t="s">
        <v>437</v>
      </c>
      <c r="F13" s="169" t="s">
        <v>407</v>
      </c>
      <c r="G13" s="176" t="s">
        <v>88</v>
      </c>
      <c r="H13" s="233" t="s">
        <v>438</v>
      </c>
      <c r="I13" s="121" t="s">
        <v>471</v>
      </c>
      <c r="J13" s="121"/>
      <c r="K13" s="121"/>
      <c r="L13" s="63">
        <v>5.5</v>
      </c>
      <c r="M13" s="63">
        <v>2.6700000000000004</v>
      </c>
      <c r="N13" s="63">
        <v>1.5699999999999998</v>
      </c>
      <c r="O13" s="122">
        <f t="shared" si="0"/>
        <v>0</v>
      </c>
      <c r="P13" s="122">
        <v>2.5</v>
      </c>
      <c r="Q13" s="122">
        <f t="shared" si="1"/>
        <v>1</v>
      </c>
      <c r="R13" s="122">
        <f t="shared" si="2"/>
        <v>797</v>
      </c>
    </row>
    <row r="14" spans="1:18" s="64" customFormat="1" ht="65.25" customHeight="1">
      <c r="A14" s="183">
        <f>A13+1</f>
        <v>14</v>
      </c>
      <c r="B14" s="65" t="s">
        <v>7</v>
      </c>
      <c r="C14" s="173" t="s">
        <v>98</v>
      </c>
      <c r="D14" s="224" t="s">
        <v>439</v>
      </c>
      <c r="E14" s="232" t="s">
        <v>440</v>
      </c>
      <c r="F14" s="170" t="s">
        <v>414</v>
      </c>
      <c r="G14" s="173" t="s">
        <v>122</v>
      </c>
      <c r="H14" s="228" t="s">
        <v>441</v>
      </c>
      <c r="I14" s="66"/>
      <c r="J14" s="66" t="s">
        <v>469</v>
      </c>
      <c r="K14" s="66"/>
      <c r="L14" s="67">
        <v>5.3</v>
      </c>
      <c r="M14" s="67">
        <v>2.2000000000000002</v>
      </c>
      <c r="N14" s="67">
        <v>1.9200000000000002</v>
      </c>
      <c r="O14" s="67">
        <f t="shared" si="0"/>
        <v>0.8</v>
      </c>
      <c r="P14" s="67">
        <v>0</v>
      </c>
      <c r="Q14" s="67">
        <f t="shared" si="1"/>
        <v>0</v>
      </c>
      <c r="R14" s="67">
        <f t="shared" si="2"/>
        <v>704</v>
      </c>
    </row>
    <row r="15" spans="1:18" s="64" customFormat="1" ht="65.25" customHeight="1">
      <c r="A15" s="183">
        <f>A14+1</f>
        <v>15</v>
      </c>
      <c r="B15" s="65" t="s">
        <v>3</v>
      </c>
      <c r="C15" s="173" t="s">
        <v>119</v>
      </c>
      <c r="D15" s="224" t="s">
        <v>442</v>
      </c>
      <c r="E15" s="232" t="s">
        <v>482</v>
      </c>
      <c r="F15" s="170" t="s">
        <v>413</v>
      </c>
      <c r="G15" s="173" t="s">
        <v>306</v>
      </c>
      <c r="H15" s="235" t="s">
        <v>483</v>
      </c>
      <c r="I15" s="66" t="s">
        <v>471</v>
      </c>
      <c r="J15" s="66"/>
      <c r="K15" s="66"/>
      <c r="L15" s="67">
        <v>5.3</v>
      </c>
      <c r="M15" s="67">
        <v>4.1899999999999995</v>
      </c>
      <c r="N15" s="67">
        <v>0.92</v>
      </c>
      <c r="O15" s="67">
        <f t="shared" si="0"/>
        <v>0</v>
      </c>
      <c r="P15" s="67">
        <v>2.5</v>
      </c>
      <c r="Q15" s="67">
        <f t="shared" si="1"/>
        <v>1</v>
      </c>
      <c r="R15" s="67">
        <f t="shared" si="2"/>
        <v>880.75</v>
      </c>
    </row>
    <row r="16" spans="1:18" s="64" customFormat="1" ht="65.25" customHeight="1">
      <c r="A16" s="183">
        <f>A15+1</f>
        <v>16</v>
      </c>
      <c r="B16" s="65" t="s">
        <v>4</v>
      </c>
      <c r="C16" s="176" t="s">
        <v>115</v>
      </c>
      <c r="D16" s="224" t="s">
        <v>443</v>
      </c>
      <c r="E16" s="170" t="s">
        <v>492</v>
      </c>
      <c r="F16" s="170" t="s">
        <v>109</v>
      </c>
      <c r="G16" s="173" t="s">
        <v>90</v>
      </c>
      <c r="H16" s="229" t="s">
        <v>444</v>
      </c>
      <c r="I16" s="66" t="s">
        <v>471</v>
      </c>
      <c r="J16" s="66"/>
      <c r="K16" s="66"/>
      <c r="L16" s="67">
        <v>5</v>
      </c>
      <c r="M16" s="67">
        <v>2.4</v>
      </c>
      <c r="N16" s="67">
        <v>1.9199999999999997</v>
      </c>
      <c r="O16" s="67">
        <f t="shared" si="0"/>
        <v>0</v>
      </c>
      <c r="P16" s="67">
        <v>2.5</v>
      </c>
      <c r="Q16" s="67">
        <f t="shared" si="1"/>
        <v>1</v>
      </c>
      <c r="R16" s="67">
        <f t="shared" si="2"/>
        <v>750.5</v>
      </c>
    </row>
    <row r="17" spans="1:18" s="64" customFormat="1" ht="65.25" customHeight="1" thickBot="1">
      <c r="A17" s="223">
        <f>A16+1</f>
        <v>17</v>
      </c>
      <c r="B17" s="68" t="s">
        <v>41</v>
      </c>
      <c r="C17" s="172" t="s">
        <v>110</v>
      </c>
      <c r="D17" s="175" t="s">
        <v>493</v>
      </c>
      <c r="E17" s="230" t="s">
        <v>445</v>
      </c>
      <c r="F17" s="177" t="s">
        <v>402</v>
      </c>
      <c r="G17" s="172" t="s">
        <v>171</v>
      </c>
      <c r="H17" s="230" t="s">
        <v>484</v>
      </c>
      <c r="I17" s="106"/>
      <c r="J17" s="106"/>
      <c r="K17" s="106" t="s">
        <v>470</v>
      </c>
      <c r="L17" s="107">
        <v>5</v>
      </c>
      <c r="M17" s="107">
        <v>3.6</v>
      </c>
      <c r="N17" s="107">
        <v>1.5</v>
      </c>
      <c r="O17" s="107">
        <f t="shared" si="0"/>
        <v>0</v>
      </c>
      <c r="P17" s="107">
        <v>2.5</v>
      </c>
      <c r="Q17" s="107">
        <f t="shared" si="1"/>
        <v>0</v>
      </c>
      <c r="R17" s="107">
        <f t="shared" si="2"/>
        <v>770</v>
      </c>
    </row>
    <row r="18" spans="1:18" s="64" customFormat="1" ht="65.25" customHeight="1">
      <c r="A18" s="219">
        <f>A17+3</f>
        <v>20</v>
      </c>
      <c r="B18" s="113" t="s">
        <v>6</v>
      </c>
      <c r="C18" s="176" t="s">
        <v>312</v>
      </c>
      <c r="D18" s="224" t="s">
        <v>446</v>
      </c>
      <c r="E18" s="236" t="s">
        <v>447</v>
      </c>
      <c r="F18" s="164" t="s">
        <v>59</v>
      </c>
      <c r="G18" s="176" t="s">
        <v>123</v>
      </c>
      <c r="H18" s="228" t="s">
        <v>448</v>
      </c>
      <c r="I18" s="121" t="s">
        <v>471</v>
      </c>
      <c r="J18" s="121"/>
      <c r="K18" s="121"/>
      <c r="L18" s="122">
        <v>5.5</v>
      </c>
      <c r="M18" s="122">
        <v>2.8600000000000003</v>
      </c>
      <c r="N18" s="122">
        <v>1.29</v>
      </c>
      <c r="O18" s="122">
        <f t="shared" si="0"/>
        <v>0</v>
      </c>
      <c r="P18" s="122">
        <v>2.5</v>
      </c>
      <c r="Q18" s="122">
        <f t="shared" si="1"/>
        <v>1</v>
      </c>
      <c r="R18" s="122">
        <f t="shared" si="2"/>
        <v>804.25</v>
      </c>
    </row>
    <row r="19" spans="1:18" s="64" customFormat="1" ht="65.25" customHeight="1">
      <c r="A19" s="183">
        <f>A18+1</f>
        <v>21</v>
      </c>
      <c r="B19" s="65" t="s">
        <v>7</v>
      </c>
      <c r="C19" s="167" t="s">
        <v>106</v>
      </c>
      <c r="D19" s="224" t="s">
        <v>449</v>
      </c>
      <c r="E19" s="229" t="s">
        <v>450</v>
      </c>
      <c r="F19" s="170" t="s">
        <v>406</v>
      </c>
      <c r="G19" s="173" t="s">
        <v>92</v>
      </c>
      <c r="H19" s="229" t="s">
        <v>451</v>
      </c>
      <c r="I19" s="66" t="s">
        <v>471</v>
      </c>
      <c r="J19" s="66"/>
      <c r="K19" s="66"/>
      <c r="L19" s="67">
        <v>5.6</v>
      </c>
      <c r="M19" s="67">
        <v>2.4500000000000002</v>
      </c>
      <c r="N19" s="67">
        <v>0.85</v>
      </c>
      <c r="O19" s="67">
        <f t="shared" si="0"/>
        <v>0</v>
      </c>
      <c r="P19" s="67">
        <v>2.5</v>
      </c>
      <c r="Q19" s="67">
        <f t="shared" si="1"/>
        <v>1</v>
      </c>
      <c r="R19" s="67">
        <f t="shared" si="2"/>
        <v>769.5</v>
      </c>
    </row>
    <row r="20" spans="1:18" s="64" customFormat="1" ht="65.25" customHeight="1">
      <c r="A20" s="183">
        <f>A19+1</f>
        <v>22</v>
      </c>
      <c r="B20" s="65" t="s">
        <v>3</v>
      </c>
      <c r="C20" s="164" t="s">
        <v>121</v>
      </c>
      <c r="D20" s="237" t="s">
        <v>494</v>
      </c>
      <c r="E20" s="229" t="s">
        <v>452</v>
      </c>
      <c r="F20" s="170" t="s">
        <v>409</v>
      </c>
      <c r="G20" s="173" t="s">
        <v>94</v>
      </c>
      <c r="H20" s="233" t="s">
        <v>453</v>
      </c>
      <c r="I20" s="66" t="s">
        <v>471</v>
      </c>
      <c r="J20" s="66"/>
      <c r="K20" s="66"/>
      <c r="L20" s="67">
        <v>5.4</v>
      </c>
      <c r="M20" s="67">
        <v>4.0999999999999996</v>
      </c>
      <c r="N20" s="67">
        <v>1.22</v>
      </c>
      <c r="O20" s="67">
        <f t="shared" si="0"/>
        <v>0</v>
      </c>
      <c r="P20" s="67">
        <v>2.5</v>
      </c>
      <c r="Q20" s="67">
        <f t="shared" si="1"/>
        <v>1</v>
      </c>
      <c r="R20" s="67">
        <f t="shared" si="2"/>
        <v>888.5</v>
      </c>
    </row>
    <row r="21" spans="1:18" s="64" customFormat="1" ht="65.25" customHeight="1">
      <c r="A21" s="183">
        <f>A20+1</f>
        <v>23</v>
      </c>
      <c r="B21" s="65" t="s">
        <v>4</v>
      </c>
      <c r="C21" s="164" t="s">
        <v>112</v>
      </c>
      <c r="D21" s="224" t="s">
        <v>454</v>
      </c>
      <c r="E21" s="233" t="s">
        <v>485</v>
      </c>
      <c r="F21" s="170" t="s">
        <v>404</v>
      </c>
      <c r="G21" s="173" t="s">
        <v>124</v>
      </c>
      <c r="H21" s="228" t="s">
        <v>455</v>
      </c>
      <c r="I21" s="66"/>
      <c r="J21" s="66" t="s">
        <v>469</v>
      </c>
      <c r="K21" s="66"/>
      <c r="L21" s="67">
        <v>5</v>
      </c>
      <c r="M21" s="67">
        <v>2.1</v>
      </c>
      <c r="N21" s="67">
        <v>1.9000000000000001</v>
      </c>
      <c r="O21" s="67">
        <f t="shared" si="0"/>
        <v>0.8</v>
      </c>
      <c r="P21" s="67">
        <v>2.5</v>
      </c>
      <c r="Q21" s="67">
        <f t="shared" si="1"/>
        <v>0</v>
      </c>
      <c r="R21" s="67">
        <f t="shared" si="2"/>
        <v>787.5</v>
      </c>
    </row>
    <row r="22" spans="1:18" s="64" customFormat="1" ht="65.25" customHeight="1" thickBot="1">
      <c r="A22" s="223">
        <f>A21+1</f>
        <v>24</v>
      </c>
      <c r="B22" s="68" t="s">
        <v>5</v>
      </c>
      <c r="C22" s="172" t="s">
        <v>101</v>
      </c>
      <c r="D22" s="175" t="s">
        <v>495</v>
      </c>
      <c r="E22" s="230" t="s">
        <v>456</v>
      </c>
      <c r="F22" s="177" t="s">
        <v>412</v>
      </c>
      <c r="G22" s="172" t="s">
        <v>391</v>
      </c>
      <c r="H22" s="234" t="s">
        <v>457</v>
      </c>
      <c r="I22" s="106" t="s">
        <v>471</v>
      </c>
      <c r="J22" s="106"/>
      <c r="K22" s="106"/>
      <c r="L22" s="107">
        <v>5.0999999999999996</v>
      </c>
      <c r="M22" s="107">
        <v>2.4700000000000002</v>
      </c>
      <c r="N22" s="107">
        <v>1.65</v>
      </c>
      <c r="O22" s="107">
        <f t="shared" si="0"/>
        <v>0</v>
      </c>
      <c r="P22" s="107">
        <v>2.5</v>
      </c>
      <c r="Q22" s="107">
        <f t="shared" si="1"/>
        <v>1</v>
      </c>
      <c r="R22" s="107">
        <f t="shared" si="2"/>
        <v>756</v>
      </c>
    </row>
    <row r="23" spans="1:18" s="64" customFormat="1" ht="65.25" customHeight="1">
      <c r="A23" s="219">
        <f>A22+3</f>
        <v>27</v>
      </c>
      <c r="B23" s="113" t="s">
        <v>6</v>
      </c>
      <c r="C23" s="164" t="s">
        <v>112</v>
      </c>
      <c r="D23" s="238" t="s">
        <v>458</v>
      </c>
      <c r="E23" s="224" t="s">
        <v>459</v>
      </c>
      <c r="F23" s="169" t="s">
        <v>416</v>
      </c>
      <c r="G23" s="176" t="s">
        <v>89</v>
      </c>
      <c r="H23" s="224" t="s">
        <v>444</v>
      </c>
      <c r="I23" s="121" t="s">
        <v>471</v>
      </c>
      <c r="J23" s="121"/>
      <c r="K23" s="121"/>
      <c r="L23" s="122">
        <v>5.6</v>
      </c>
      <c r="M23" s="122">
        <v>2.6</v>
      </c>
      <c r="N23" s="122">
        <v>1.4400000000000002</v>
      </c>
      <c r="O23" s="122">
        <f t="shared" si="0"/>
        <v>0</v>
      </c>
      <c r="P23" s="122">
        <v>2.5</v>
      </c>
      <c r="Q23" s="122">
        <f t="shared" si="1"/>
        <v>1</v>
      </c>
      <c r="R23" s="122">
        <f t="shared" si="2"/>
        <v>795.5</v>
      </c>
    </row>
    <row r="24" spans="1:18" s="64" customFormat="1" ht="65.25" customHeight="1">
      <c r="A24" s="183">
        <f>A23+1</f>
        <v>28</v>
      </c>
      <c r="B24" s="65" t="s">
        <v>7</v>
      </c>
      <c r="C24" s="168" t="s">
        <v>105</v>
      </c>
      <c r="D24" s="164" t="s">
        <v>111</v>
      </c>
      <c r="E24" s="232" t="s">
        <v>460</v>
      </c>
      <c r="F24" s="170" t="s">
        <v>405</v>
      </c>
      <c r="G24" s="173" t="s">
        <v>93</v>
      </c>
      <c r="H24" s="228" t="s">
        <v>461</v>
      </c>
      <c r="I24" s="66" t="s">
        <v>471</v>
      </c>
      <c r="J24" s="66"/>
      <c r="K24" s="66"/>
      <c r="L24" s="67">
        <v>5.3</v>
      </c>
      <c r="M24" s="67">
        <v>2.44</v>
      </c>
      <c r="N24" s="67">
        <v>1.4800000000000002</v>
      </c>
      <c r="O24" s="67">
        <f t="shared" si="0"/>
        <v>0</v>
      </c>
      <c r="P24" s="67">
        <v>2.5</v>
      </c>
      <c r="Q24" s="67">
        <f t="shared" si="1"/>
        <v>1</v>
      </c>
      <c r="R24" s="67">
        <f t="shared" si="2"/>
        <v>763.5</v>
      </c>
    </row>
    <row r="25" spans="1:18" s="64" customFormat="1" ht="65.25" customHeight="1">
      <c r="A25" s="183">
        <f>A24+1</f>
        <v>29</v>
      </c>
      <c r="B25" s="65" t="s">
        <v>39</v>
      </c>
      <c r="C25" s="167" t="s">
        <v>119</v>
      </c>
      <c r="D25" s="224" t="s">
        <v>462</v>
      </c>
      <c r="E25" s="229" t="s">
        <v>463</v>
      </c>
      <c r="F25" s="170" t="s">
        <v>58</v>
      </c>
      <c r="G25" s="173" t="s">
        <v>391</v>
      </c>
      <c r="H25" s="228" t="s">
        <v>464</v>
      </c>
      <c r="I25" s="66"/>
      <c r="J25" s="66"/>
      <c r="K25" s="66" t="s">
        <v>470</v>
      </c>
      <c r="L25" s="122">
        <v>5.0999999999999996</v>
      </c>
      <c r="M25" s="122">
        <v>3.38</v>
      </c>
      <c r="N25" s="122">
        <v>1.17</v>
      </c>
      <c r="O25" s="67">
        <f t="shared" si="0"/>
        <v>0</v>
      </c>
      <c r="P25" s="67">
        <v>2.5</v>
      </c>
      <c r="Q25" s="67">
        <f t="shared" si="1"/>
        <v>0</v>
      </c>
      <c r="R25" s="67">
        <f t="shared" si="2"/>
        <v>752.25</v>
      </c>
    </row>
    <row r="26" spans="1:18" s="64" customFormat="1" ht="65.25" customHeight="1" thickBot="1">
      <c r="A26" s="223">
        <f>A25+1</f>
        <v>30</v>
      </c>
      <c r="B26" s="68" t="s">
        <v>40</v>
      </c>
      <c r="C26" s="195" t="s">
        <v>116</v>
      </c>
      <c r="D26" s="230" t="s">
        <v>465</v>
      </c>
      <c r="E26" s="175" t="s">
        <v>117</v>
      </c>
      <c r="F26" s="177" t="s">
        <v>54</v>
      </c>
      <c r="G26" s="172" t="s">
        <v>125</v>
      </c>
      <c r="H26" s="234" t="s">
        <v>466</v>
      </c>
      <c r="I26" s="106" t="s">
        <v>471</v>
      </c>
      <c r="J26" s="106"/>
      <c r="K26" s="106"/>
      <c r="L26" s="107">
        <v>5</v>
      </c>
      <c r="M26" s="107">
        <v>2.6700000000000004</v>
      </c>
      <c r="N26" s="107">
        <v>2.2199999999999998</v>
      </c>
      <c r="O26" s="107">
        <f t="shared" si="0"/>
        <v>0</v>
      </c>
      <c r="P26" s="107">
        <v>2.6</v>
      </c>
      <c r="Q26" s="107">
        <f t="shared" si="1"/>
        <v>1</v>
      </c>
      <c r="R26" s="107">
        <f t="shared" si="2"/>
        <v>782.75</v>
      </c>
    </row>
    <row r="27" spans="1:18" s="64" customFormat="1" ht="30" hidden="1" customHeight="1">
      <c r="A27" s="219">
        <v>44858</v>
      </c>
      <c r="B27" s="113" t="s">
        <v>6</v>
      </c>
      <c r="C27" s="220"/>
      <c r="D27" s="220"/>
      <c r="E27" s="220"/>
      <c r="F27" s="221"/>
      <c r="G27" s="221"/>
      <c r="H27" s="222"/>
      <c r="I27" s="121" t="str">
        <f t="shared" ref="I27:I30" si="3">IF(J27="","水果","")</f>
        <v>水果</v>
      </c>
      <c r="J27" s="121"/>
      <c r="K27" s="121"/>
      <c r="L27" s="122" t="e">
        <f>#REF!</f>
        <v>#REF!</v>
      </c>
      <c r="M27" s="122" t="e">
        <f>#REF!+IF(J27="豆漿",0.5,0)</f>
        <v>#REF!</v>
      </c>
      <c r="N27" s="122" t="e">
        <f>#REF!</f>
        <v>#REF!</v>
      </c>
      <c r="O27" s="122">
        <f t="shared" ref="O27:O28" si="4">IF(J27="鮮奶",0.8,0)</f>
        <v>0</v>
      </c>
      <c r="P27" s="122" t="e">
        <f>#REF!</f>
        <v>#REF!</v>
      </c>
      <c r="Q27" s="122">
        <f t="shared" ref="Q27:Q28" si="5">IF(I27="水果",1,0)</f>
        <v>1</v>
      </c>
      <c r="R27" s="122" t="e">
        <f t="shared" si="2"/>
        <v>#REF!</v>
      </c>
    </row>
    <row r="28" spans="1:18" s="64" customFormat="1" ht="30" hidden="1" customHeight="1">
      <c r="A28" s="183">
        <v>44859</v>
      </c>
      <c r="B28" s="65" t="s">
        <v>7</v>
      </c>
      <c r="C28" s="139"/>
      <c r="D28" s="139"/>
      <c r="E28" s="139"/>
      <c r="F28" s="152"/>
      <c r="G28" s="109"/>
      <c r="H28" s="86"/>
      <c r="I28" s="66"/>
      <c r="J28" s="66"/>
      <c r="K28" s="66"/>
      <c r="L28" s="67" t="e">
        <f>#REF!</f>
        <v>#REF!</v>
      </c>
      <c r="M28" s="67" t="e">
        <f>#REF!+IF(J28="豆漿",0.5,0)</f>
        <v>#REF!</v>
      </c>
      <c r="N28" s="67" t="e">
        <f>#REF!</f>
        <v>#REF!</v>
      </c>
      <c r="O28" s="67">
        <f t="shared" si="4"/>
        <v>0</v>
      </c>
      <c r="P28" s="67" t="e">
        <f>#REF!</f>
        <v>#REF!</v>
      </c>
      <c r="Q28" s="67">
        <f t="shared" si="5"/>
        <v>0</v>
      </c>
      <c r="R28" s="67" t="e">
        <f t="shared" si="2"/>
        <v>#REF!</v>
      </c>
    </row>
    <row r="29" spans="1:18" s="64" customFormat="1" ht="30" hidden="1" customHeight="1">
      <c r="A29" s="183">
        <v>44860</v>
      </c>
      <c r="B29" s="65" t="s">
        <v>3</v>
      </c>
      <c r="C29" s="139"/>
      <c r="D29" s="139"/>
      <c r="E29" s="139"/>
      <c r="F29" s="5"/>
      <c r="G29" s="109"/>
      <c r="H29" s="86"/>
      <c r="I29" s="66" t="str">
        <f t="shared" si="3"/>
        <v>水果</v>
      </c>
      <c r="J29" s="66"/>
      <c r="K29" s="66"/>
      <c r="L29" s="67" t="e">
        <f>#REF!</f>
        <v>#REF!</v>
      </c>
      <c r="M29" s="67" t="e">
        <f>#REF!+IF(J29="豆漿",0.5,0)</f>
        <v>#REF!</v>
      </c>
      <c r="N29" s="67" t="e">
        <f>#REF!</f>
        <v>#REF!</v>
      </c>
      <c r="O29" s="67">
        <f t="shared" ref="O29:O30" si="6">IF(J29="鮮奶",0.8,0)</f>
        <v>0</v>
      </c>
      <c r="P29" s="67" t="e">
        <f>#REF!</f>
        <v>#REF!</v>
      </c>
      <c r="Q29" s="67">
        <f t="shared" ref="Q29:Q30" si="7">IF(I29="水果",1,0)</f>
        <v>1</v>
      </c>
      <c r="R29" s="67" t="e">
        <f t="shared" si="2"/>
        <v>#REF!</v>
      </c>
    </row>
    <row r="30" spans="1:18" s="64" customFormat="1" ht="30" hidden="1" customHeight="1">
      <c r="A30" s="183">
        <v>44861</v>
      </c>
      <c r="B30" s="65" t="s">
        <v>4</v>
      </c>
      <c r="C30" s="139"/>
      <c r="D30" s="139"/>
      <c r="E30" s="139"/>
      <c r="F30" s="139"/>
      <c r="G30" s="109"/>
      <c r="H30" s="86"/>
      <c r="I30" s="66" t="str">
        <f t="shared" si="3"/>
        <v>水果</v>
      </c>
      <c r="J30" s="66"/>
      <c r="K30" s="66"/>
      <c r="L30" s="67" t="e">
        <f>#REF!</f>
        <v>#REF!</v>
      </c>
      <c r="M30" s="67" t="e">
        <f>#REF!+IF(J30="豆漿",0.5,0)</f>
        <v>#REF!</v>
      </c>
      <c r="N30" s="67" t="e">
        <f>#REF!</f>
        <v>#REF!</v>
      </c>
      <c r="O30" s="67">
        <f t="shared" si="6"/>
        <v>0</v>
      </c>
      <c r="P30" s="67" t="e">
        <f>#REF!</f>
        <v>#REF!</v>
      </c>
      <c r="Q30" s="67">
        <f t="shared" si="7"/>
        <v>1</v>
      </c>
      <c r="R30" s="67" t="e">
        <f t="shared" ref="R30" si="8">L30*70+M30*75+N30*25+O30*150+P30*45+Q30*60</f>
        <v>#REF!</v>
      </c>
    </row>
    <row r="31" spans="1:18" ht="25.5" customHeight="1" thickBot="1">
      <c r="A31" s="137"/>
      <c r="B31" s="138"/>
      <c r="C31" s="310" t="s">
        <v>24</v>
      </c>
      <c r="D31" s="87" t="s">
        <v>25</v>
      </c>
      <c r="E31" s="245" t="s">
        <v>26</v>
      </c>
      <c r="F31" s="245" t="s">
        <v>27</v>
      </c>
      <c r="G31" s="245" t="s">
        <v>28</v>
      </c>
      <c r="H31" s="245" t="s">
        <v>29</v>
      </c>
      <c r="I31" s="306" t="s">
        <v>30</v>
      </c>
      <c r="J31" s="307"/>
      <c r="K31" s="88"/>
      <c r="L31" s="92"/>
      <c r="M31" s="243" t="s">
        <v>31</v>
      </c>
      <c r="N31" s="243" t="s">
        <v>32</v>
      </c>
      <c r="O31" s="71"/>
      <c r="P31" s="71"/>
      <c r="Q31" s="71"/>
    </row>
    <row r="32" spans="1:18" ht="19.5" customHeight="1" thickBot="1">
      <c r="A32" s="70"/>
      <c r="B32" s="70"/>
      <c r="C32" s="311"/>
      <c r="D32" s="88" t="s">
        <v>36</v>
      </c>
      <c r="E32" s="246"/>
      <c r="F32" s="246"/>
      <c r="G32" s="246"/>
      <c r="H32" s="246"/>
      <c r="I32" s="89" t="s">
        <v>33</v>
      </c>
      <c r="J32" s="90" t="s">
        <v>34</v>
      </c>
      <c r="K32" s="91"/>
      <c r="L32" s="91" t="s">
        <v>35</v>
      </c>
      <c r="M32" s="244"/>
      <c r="N32" s="244"/>
      <c r="O32" s="71"/>
      <c r="P32" s="71"/>
      <c r="Q32" s="71"/>
    </row>
    <row r="33" spans="1:18" ht="19.5" customHeight="1" thickBot="1">
      <c r="A33" s="70"/>
      <c r="B33" s="70"/>
      <c r="C33" s="98">
        <f>'11211桃源'!C32</f>
        <v>1</v>
      </c>
      <c r="D33" s="99">
        <f>'11211桃源'!D32</f>
        <v>4</v>
      </c>
      <c r="E33" s="99">
        <f>'11211桃源'!E32</f>
        <v>7</v>
      </c>
      <c r="F33" s="99">
        <f>'11211桃源'!F32</f>
        <v>10</v>
      </c>
      <c r="G33" s="99">
        <f>'11211桃源'!G32</f>
        <v>22</v>
      </c>
      <c r="H33" s="100">
        <f>'11211桃源'!H32</f>
        <v>1</v>
      </c>
      <c r="I33" s="98">
        <f>'11211桃源'!I32</f>
        <v>6</v>
      </c>
      <c r="J33" s="99">
        <f>'11211桃源'!K32</f>
        <v>0</v>
      </c>
      <c r="K33" s="99"/>
      <c r="L33" s="99">
        <f>'11211桃源'!L32</f>
        <v>0</v>
      </c>
      <c r="M33" s="99">
        <f>'11211桃源'!M32</f>
        <v>4</v>
      </c>
      <c r="N33" s="101">
        <f>'11211桃源'!N32</f>
        <v>4</v>
      </c>
      <c r="O33" s="71"/>
      <c r="P33" s="71"/>
      <c r="Q33" s="71"/>
    </row>
    <row r="34" spans="1:18" ht="36.75" customHeight="1">
      <c r="A34" s="242" t="s">
        <v>477</v>
      </c>
      <c r="B34" s="242"/>
      <c r="C34" s="242"/>
      <c r="D34" s="242"/>
      <c r="E34" s="242"/>
      <c r="F34" s="242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</row>
    <row r="35" spans="1:18" ht="36.75" customHeight="1">
      <c r="A35" s="242" t="s">
        <v>478</v>
      </c>
      <c r="B35" s="242"/>
      <c r="C35" s="242"/>
      <c r="D35" s="242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</row>
    <row r="36" spans="1:18" ht="25">
      <c r="C36" s="78"/>
      <c r="D36" s="77"/>
      <c r="E36" s="72"/>
      <c r="F36" s="72"/>
      <c r="G36" s="75"/>
      <c r="H36" s="73"/>
      <c r="I36" s="73"/>
      <c r="J36" s="73"/>
      <c r="K36" s="73"/>
      <c r="L36" s="73"/>
      <c r="M36" s="74"/>
      <c r="N36" s="74"/>
      <c r="O36" s="74"/>
      <c r="P36" s="74"/>
      <c r="Q36" s="74"/>
      <c r="R36" s="74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5"/>
      <c r="G40" s="73"/>
      <c r="H40" s="73"/>
      <c r="I40" s="73"/>
      <c r="J40" s="79"/>
      <c r="K40" s="79"/>
    </row>
    <row r="41" spans="1:18" s="76" customFormat="1">
      <c r="C41" s="72"/>
      <c r="D41" s="72"/>
      <c r="E41" s="75"/>
      <c r="F41" s="75"/>
      <c r="G41" s="73"/>
      <c r="H41" s="73"/>
      <c r="I41" s="73"/>
      <c r="J41" s="79"/>
      <c r="K41" s="79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2"/>
      <c r="L42" s="75"/>
      <c r="M42" s="73"/>
      <c r="N42" s="73"/>
      <c r="O42" s="73"/>
      <c r="P42" s="79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2"/>
      <c r="L43" s="75"/>
      <c r="M43" s="73"/>
      <c r="N43" s="73"/>
      <c r="O43" s="73"/>
      <c r="P43" s="79"/>
    </row>
    <row r="44" spans="1:18" s="76" customFormat="1">
      <c r="G44" s="80"/>
      <c r="L44" s="72"/>
      <c r="M44" s="72"/>
      <c r="N44" s="72"/>
      <c r="O44" s="72"/>
      <c r="P44" s="72"/>
      <c r="Q44" s="72"/>
      <c r="R44" s="72"/>
    </row>
    <row r="45" spans="1:18" s="76" customFormat="1">
      <c r="G45" s="55"/>
      <c r="L45" s="72"/>
      <c r="M45" s="72"/>
      <c r="N45" s="72"/>
      <c r="O45" s="72"/>
      <c r="P45" s="72"/>
      <c r="Q45" s="72"/>
      <c r="R45" s="72"/>
    </row>
    <row r="54" spans="3:18" ht="21.5">
      <c r="C54" s="81"/>
      <c r="D54" s="81"/>
      <c r="E54" s="81"/>
      <c r="F54" s="81"/>
      <c r="G54" s="82"/>
      <c r="H54" s="83"/>
      <c r="I54" s="84"/>
      <c r="J54" s="84"/>
      <c r="K54" s="84"/>
      <c r="L54" s="85"/>
      <c r="M54" s="85"/>
      <c r="N54" s="85"/>
      <c r="O54" s="85"/>
      <c r="P54" s="85"/>
      <c r="Q54" s="85"/>
      <c r="R54" s="85"/>
    </row>
  </sheetData>
  <mergeCells count="28"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5:R35"/>
    <mergeCell ref="A34:R34"/>
    <mergeCell ref="F3:F4"/>
    <mergeCell ref="F31:F32"/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8</vt:i4>
      </vt:variant>
    </vt:vector>
  </HeadingPairs>
  <TitlesOfParts>
    <vt:vector size="17" baseType="lpstr">
      <vt:lpstr>11211桃源</vt:lpstr>
      <vt:lpstr>11211文化</vt:lpstr>
      <vt:lpstr>11211關渡</vt:lpstr>
      <vt:lpstr>11211逸仙</vt:lpstr>
      <vt:lpstr>11211湖山</vt:lpstr>
      <vt:lpstr>11211湖田</vt:lpstr>
      <vt:lpstr>11211陽明山</vt:lpstr>
      <vt:lpstr>食材明細112年11月份月-葷</vt:lpstr>
      <vt:lpstr>112年11月格致</vt:lpstr>
      <vt:lpstr>'11211文化'!Print_Area</vt:lpstr>
      <vt:lpstr>'11211桃源'!Print_Area</vt:lpstr>
      <vt:lpstr>'11211湖山'!Print_Area</vt:lpstr>
      <vt:lpstr>'11211湖田'!Print_Area</vt:lpstr>
      <vt:lpstr>'11211逸仙'!Print_Area</vt:lpstr>
      <vt:lpstr>'11211陽明山'!Print_Area</vt:lpstr>
      <vt:lpstr>'11211關渡'!Print_Area</vt:lpstr>
      <vt:lpstr>'112年11月格致'!Print_Area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2023-10-30T10:25:39Z</cp:lastPrinted>
  <dcterms:created xsi:type="dcterms:W3CDTF">2019-10-15T06:07:01Z</dcterms:created>
  <dcterms:modified xsi:type="dcterms:W3CDTF">2023-10-30T11:51:26Z</dcterms:modified>
</cp:coreProperties>
</file>