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20490" windowHeight="7380" tabRatio="968" activeTab="4"/>
  </bookViews>
  <sheets>
    <sheet name="11301桃源" sheetId="12" r:id="rId1"/>
    <sheet name="11301文化" sheetId="7" r:id="rId2"/>
    <sheet name="11301湖山" sheetId="8" r:id="rId3"/>
    <sheet name="11301逸仙" sheetId="9" r:id="rId4"/>
    <sheet name="11301關渡" sheetId="2" r:id="rId5"/>
    <sheet name="11301湖田" sheetId="10" r:id="rId6"/>
    <sheet name="11301陽明山" sheetId="11" r:id="rId7"/>
  </sheets>
  <definedNames>
    <definedName name="_xlnm.Print_Area" localSheetId="1">'11301文化'!$A$1:$Q$34</definedName>
    <definedName name="_xlnm.Print_Area" localSheetId="0">'11301桃源'!$A$1:$Q$34</definedName>
    <definedName name="_xlnm.Print_Area" localSheetId="2">'11301湖山'!$A$1:$Q$35</definedName>
    <definedName name="_xlnm.Print_Area" localSheetId="5">'11301湖田'!$A$1:$Q$35</definedName>
    <definedName name="_xlnm.Print_Area" localSheetId="3">'11301逸仙'!$A$1:$Q$35</definedName>
    <definedName name="_xlnm.Print_Area" localSheetId="6">'11301陽明山'!$A$1:$Q$35</definedName>
    <definedName name="_xlnm.Print_Area" localSheetId="4">'11301關渡'!$A$1:$Q$35</definedName>
  </definedNames>
  <calcPr calcId="191029"/>
</workbook>
</file>

<file path=xl/calcChain.xml><?xml version="1.0" encoding="utf-8"?>
<calcChain xmlns="http://schemas.openxmlformats.org/spreadsheetml/2006/main">
  <c r="P5" i="11" l="1"/>
  <c r="N5" i="11"/>
  <c r="P5" i="10"/>
  <c r="N5" i="10"/>
  <c r="P5" i="2"/>
  <c r="N5" i="2"/>
  <c r="P5" i="9"/>
  <c r="N5" i="9"/>
  <c r="P5" i="8"/>
  <c r="N5" i="8"/>
  <c r="P5" i="7"/>
  <c r="N5" i="7"/>
  <c r="P29" i="12" l="1"/>
  <c r="O29" i="12"/>
  <c r="N29" i="12"/>
  <c r="M29" i="12"/>
  <c r="L29" i="12"/>
  <c r="K29" i="12"/>
  <c r="P28" i="12"/>
  <c r="O28" i="12"/>
  <c r="N28" i="12"/>
  <c r="M28" i="12"/>
  <c r="L28" i="12"/>
  <c r="K28" i="12"/>
  <c r="P27" i="12"/>
  <c r="O27" i="12"/>
  <c r="N27" i="12"/>
  <c r="M27" i="12"/>
  <c r="L27" i="12"/>
  <c r="K27" i="12"/>
  <c r="P26" i="12"/>
  <c r="O26" i="12"/>
  <c r="N26" i="12"/>
  <c r="M26" i="12"/>
  <c r="L26" i="12"/>
  <c r="K26" i="12"/>
  <c r="P25" i="12"/>
  <c r="O25" i="12"/>
  <c r="N25" i="12"/>
  <c r="M25" i="12"/>
  <c r="L25" i="12"/>
  <c r="K25" i="12"/>
  <c r="P24" i="12"/>
  <c r="O24" i="12"/>
  <c r="N24" i="12"/>
  <c r="M24" i="12"/>
  <c r="L24" i="12"/>
  <c r="K24" i="12"/>
  <c r="P23" i="12"/>
  <c r="O23" i="12"/>
  <c r="N23" i="12"/>
  <c r="M23" i="12"/>
  <c r="L23" i="12"/>
  <c r="K23" i="12"/>
  <c r="P22" i="12"/>
  <c r="O22" i="12"/>
  <c r="N22" i="12"/>
  <c r="M22" i="12"/>
  <c r="L22" i="12"/>
  <c r="K22" i="12"/>
  <c r="P21" i="12"/>
  <c r="O21" i="12"/>
  <c r="N21" i="12"/>
  <c r="M21" i="12"/>
  <c r="L21" i="12"/>
  <c r="K21" i="12"/>
  <c r="P20" i="12"/>
  <c r="O20" i="12"/>
  <c r="N20" i="12"/>
  <c r="M20" i="12"/>
  <c r="L20" i="12"/>
  <c r="K20" i="12"/>
  <c r="P19" i="12"/>
  <c r="Q19" i="12" s="1"/>
  <c r="Q18" i="12"/>
  <c r="P18" i="12"/>
  <c r="N18" i="12"/>
  <c r="Q17" i="12"/>
  <c r="P17" i="12"/>
  <c r="N17" i="12"/>
  <c r="Q16" i="12"/>
  <c r="P16" i="12"/>
  <c r="N16" i="12"/>
  <c r="Q15" i="12"/>
  <c r="P15" i="12"/>
  <c r="N15" i="12"/>
  <c r="Q14" i="12"/>
  <c r="P14" i="12"/>
  <c r="N14" i="12"/>
  <c r="Q13" i="12"/>
  <c r="P13" i="12"/>
  <c r="N13" i="12"/>
  <c r="Q12" i="12"/>
  <c r="P12" i="12"/>
  <c r="N12" i="12"/>
  <c r="Q11" i="12"/>
  <c r="P11" i="12"/>
  <c r="N11" i="12"/>
  <c r="Q10" i="12"/>
  <c r="P10" i="12"/>
  <c r="N10" i="12"/>
  <c r="Q9" i="12"/>
  <c r="P9" i="12"/>
  <c r="N9" i="12"/>
  <c r="Q8" i="12"/>
  <c r="P8" i="12"/>
  <c r="N8" i="12"/>
  <c r="Q7" i="12"/>
  <c r="P7" i="12"/>
  <c r="N7" i="12"/>
  <c r="Q6" i="12"/>
  <c r="P6" i="12"/>
  <c r="N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P5" i="12"/>
  <c r="N5" i="12"/>
  <c r="P29" i="11"/>
  <c r="O29" i="11"/>
  <c r="N29" i="11"/>
  <c r="M29" i="11"/>
  <c r="L29" i="11"/>
  <c r="K29" i="11"/>
  <c r="P28" i="11"/>
  <c r="O28" i="11"/>
  <c r="N28" i="11"/>
  <c r="M28" i="11"/>
  <c r="L28" i="11"/>
  <c r="K28" i="11"/>
  <c r="P27" i="11"/>
  <c r="O27" i="11"/>
  <c r="N27" i="11"/>
  <c r="M27" i="11"/>
  <c r="L27" i="11"/>
  <c r="K27" i="11"/>
  <c r="P26" i="11"/>
  <c r="O26" i="11"/>
  <c r="N26" i="11"/>
  <c r="M26" i="11"/>
  <c r="L26" i="11"/>
  <c r="K26" i="11"/>
  <c r="P25" i="11"/>
  <c r="O25" i="11"/>
  <c r="N25" i="11"/>
  <c r="M25" i="11"/>
  <c r="L25" i="11"/>
  <c r="K25" i="11"/>
  <c r="P24" i="11"/>
  <c r="O24" i="11"/>
  <c r="N24" i="11"/>
  <c r="M24" i="11"/>
  <c r="L24" i="11"/>
  <c r="K24" i="11"/>
  <c r="P23" i="11"/>
  <c r="O23" i="11"/>
  <c r="N23" i="11"/>
  <c r="M23" i="11"/>
  <c r="L23" i="11"/>
  <c r="K23" i="11"/>
  <c r="P22" i="11"/>
  <c r="O22" i="11"/>
  <c r="N22" i="11"/>
  <c r="M22" i="11"/>
  <c r="L22" i="11"/>
  <c r="K22" i="11"/>
  <c r="P21" i="11"/>
  <c r="O21" i="11"/>
  <c r="N21" i="11"/>
  <c r="M21" i="11"/>
  <c r="L21" i="11"/>
  <c r="K21" i="11"/>
  <c r="P20" i="11"/>
  <c r="O20" i="11"/>
  <c r="N20" i="11"/>
  <c r="M20" i="11"/>
  <c r="L20" i="11"/>
  <c r="K20" i="11"/>
  <c r="P19" i="11"/>
  <c r="Q19" i="11" s="1"/>
  <c r="Q18" i="11"/>
  <c r="P18" i="11"/>
  <c r="N18" i="11"/>
  <c r="Q17" i="11"/>
  <c r="P17" i="11"/>
  <c r="N17" i="11"/>
  <c r="Q16" i="11"/>
  <c r="P16" i="11"/>
  <c r="N16" i="11"/>
  <c r="Q15" i="11"/>
  <c r="P15" i="11"/>
  <c r="N15" i="11"/>
  <c r="Q14" i="11"/>
  <c r="P14" i="11"/>
  <c r="N14" i="11"/>
  <c r="Q13" i="11"/>
  <c r="P13" i="11"/>
  <c r="N13" i="11"/>
  <c r="Q12" i="11"/>
  <c r="P12" i="11"/>
  <c r="N12" i="11"/>
  <c r="Q11" i="11"/>
  <c r="P11" i="11"/>
  <c r="N11" i="11"/>
  <c r="Q10" i="11"/>
  <c r="P10" i="11"/>
  <c r="N10" i="11"/>
  <c r="Q9" i="11"/>
  <c r="P9" i="11"/>
  <c r="N9" i="11"/>
  <c r="Q8" i="11"/>
  <c r="P8" i="11"/>
  <c r="N8" i="11"/>
  <c r="Q7" i="11"/>
  <c r="P7" i="11"/>
  <c r="N7" i="11"/>
  <c r="Q6" i="11"/>
  <c r="P6" i="11"/>
  <c r="N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P29" i="10"/>
  <c r="O29" i="10"/>
  <c r="N29" i="10"/>
  <c r="M29" i="10"/>
  <c r="L29" i="10"/>
  <c r="K29" i="10"/>
  <c r="Q29" i="10" s="1"/>
  <c r="P28" i="10"/>
  <c r="O28" i="10"/>
  <c r="N28" i="10"/>
  <c r="M28" i="10"/>
  <c r="L28" i="10"/>
  <c r="K28" i="10"/>
  <c r="P27" i="10"/>
  <c r="O27" i="10"/>
  <c r="N27" i="10"/>
  <c r="M27" i="10"/>
  <c r="L27" i="10"/>
  <c r="K27" i="10"/>
  <c r="Q27" i="10" s="1"/>
  <c r="P26" i="10"/>
  <c r="O26" i="10"/>
  <c r="N26" i="10"/>
  <c r="M26" i="10"/>
  <c r="L26" i="10"/>
  <c r="K26" i="10"/>
  <c r="P25" i="10"/>
  <c r="O25" i="10"/>
  <c r="N25" i="10"/>
  <c r="M25" i="10"/>
  <c r="L25" i="10"/>
  <c r="K25" i="10"/>
  <c r="Q25" i="10" s="1"/>
  <c r="P24" i="10"/>
  <c r="O24" i="10"/>
  <c r="N24" i="10"/>
  <c r="M24" i="10"/>
  <c r="L24" i="10"/>
  <c r="K24" i="10"/>
  <c r="P23" i="10"/>
  <c r="O23" i="10"/>
  <c r="N23" i="10"/>
  <c r="M23" i="10"/>
  <c r="L23" i="10"/>
  <c r="K23" i="10"/>
  <c r="Q23" i="10" s="1"/>
  <c r="P22" i="10"/>
  <c r="O22" i="10"/>
  <c r="N22" i="10"/>
  <c r="M22" i="10"/>
  <c r="L22" i="10"/>
  <c r="K22" i="10"/>
  <c r="P21" i="10"/>
  <c r="O21" i="10"/>
  <c r="N21" i="10"/>
  <c r="M21" i="10"/>
  <c r="L21" i="10"/>
  <c r="K21" i="10"/>
  <c r="Q21" i="10" s="1"/>
  <c r="P20" i="10"/>
  <c r="O20" i="10"/>
  <c r="N20" i="10"/>
  <c r="M20" i="10"/>
  <c r="L20" i="10"/>
  <c r="K20" i="10"/>
  <c r="P19" i="10"/>
  <c r="Q19" i="10" s="1"/>
  <c r="Q18" i="10"/>
  <c r="P18" i="10"/>
  <c r="N18" i="10"/>
  <c r="P17" i="10"/>
  <c r="Q17" i="10" s="1"/>
  <c r="N17" i="10"/>
  <c r="P16" i="10"/>
  <c r="N16" i="10"/>
  <c r="Q16" i="10" s="1"/>
  <c r="P15" i="10"/>
  <c r="N15" i="10"/>
  <c r="Q15" i="10" s="1"/>
  <c r="Q14" i="10"/>
  <c r="P14" i="10"/>
  <c r="N14" i="10"/>
  <c r="P13" i="10"/>
  <c r="Q13" i="10" s="1"/>
  <c r="N13" i="10"/>
  <c r="P12" i="10"/>
  <c r="N12" i="10"/>
  <c r="Q12" i="10" s="1"/>
  <c r="P11" i="10"/>
  <c r="N11" i="10"/>
  <c r="Q11" i="10" s="1"/>
  <c r="Q10" i="10"/>
  <c r="P10" i="10"/>
  <c r="N10" i="10"/>
  <c r="P9" i="10"/>
  <c r="Q9" i="10" s="1"/>
  <c r="N9" i="10"/>
  <c r="P8" i="10"/>
  <c r="N8" i="10"/>
  <c r="Q8" i="10" s="1"/>
  <c r="P7" i="10"/>
  <c r="N7" i="10"/>
  <c r="Q7" i="10" s="1"/>
  <c r="Q6" i="10"/>
  <c r="P6" i="10"/>
  <c r="N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P29" i="9"/>
  <c r="O29" i="9"/>
  <c r="N29" i="9"/>
  <c r="M29" i="9"/>
  <c r="L29" i="9"/>
  <c r="K29" i="9"/>
  <c r="P28" i="9"/>
  <c r="O28" i="9"/>
  <c r="N28" i="9"/>
  <c r="M28" i="9"/>
  <c r="L28" i="9"/>
  <c r="K28" i="9"/>
  <c r="Q28" i="9" s="1"/>
  <c r="P27" i="9"/>
  <c r="O27" i="9"/>
  <c r="N27" i="9"/>
  <c r="M27" i="9"/>
  <c r="L27" i="9"/>
  <c r="K27" i="9"/>
  <c r="P26" i="9"/>
  <c r="O26" i="9"/>
  <c r="N26" i="9"/>
  <c r="M26" i="9"/>
  <c r="L26" i="9"/>
  <c r="K26" i="9"/>
  <c r="Q26" i="9" s="1"/>
  <c r="P25" i="9"/>
  <c r="O25" i="9"/>
  <c r="N25" i="9"/>
  <c r="M25" i="9"/>
  <c r="L25" i="9"/>
  <c r="K25" i="9"/>
  <c r="P24" i="9"/>
  <c r="O24" i="9"/>
  <c r="N24" i="9"/>
  <c r="M24" i="9"/>
  <c r="L24" i="9"/>
  <c r="K24" i="9"/>
  <c r="Q24" i="9" s="1"/>
  <c r="P23" i="9"/>
  <c r="O23" i="9"/>
  <c r="N23" i="9"/>
  <c r="M23" i="9"/>
  <c r="L23" i="9"/>
  <c r="K23" i="9"/>
  <c r="P22" i="9"/>
  <c r="O22" i="9"/>
  <c r="N22" i="9"/>
  <c r="M22" i="9"/>
  <c r="L22" i="9"/>
  <c r="K22" i="9"/>
  <c r="Q22" i="9" s="1"/>
  <c r="P21" i="9"/>
  <c r="O21" i="9"/>
  <c r="N21" i="9"/>
  <c r="M21" i="9"/>
  <c r="L21" i="9"/>
  <c r="K21" i="9"/>
  <c r="P20" i="9"/>
  <c r="O20" i="9"/>
  <c r="N20" i="9"/>
  <c r="M20" i="9"/>
  <c r="L20" i="9"/>
  <c r="K20" i="9"/>
  <c r="Q20" i="9" s="1"/>
  <c r="P19" i="9"/>
  <c r="Q19" i="9" s="1"/>
  <c r="Q18" i="9"/>
  <c r="P18" i="9"/>
  <c r="N18" i="9"/>
  <c r="Q17" i="9"/>
  <c r="P17" i="9"/>
  <c r="N17" i="9"/>
  <c r="Q16" i="9"/>
  <c r="P16" i="9"/>
  <c r="N16" i="9"/>
  <c r="Q15" i="9"/>
  <c r="P15" i="9"/>
  <c r="N15" i="9"/>
  <c r="Q14" i="9"/>
  <c r="P14" i="9"/>
  <c r="N14" i="9"/>
  <c r="Q13" i="9"/>
  <c r="P13" i="9"/>
  <c r="N13" i="9"/>
  <c r="Q12" i="9"/>
  <c r="P12" i="9"/>
  <c r="N12" i="9"/>
  <c r="Q11" i="9"/>
  <c r="P11" i="9"/>
  <c r="N11" i="9"/>
  <c r="Q10" i="9"/>
  <c r="P10" i="9"/>
  <c r="N10" i="9"/>
  <c r="Q9" i="9"/>
  <c r="P9" i="9"/>
  <c r="N9" i="9"/>
  <c r="Q8" i="9"/>
  <c r="P8" i="9"/>
  <c r="N8" i="9"/>
  <c r="Q7" i="9"/>
  <c r="P7" i="9"/>
  <c r="N7" i="9"/>
  <c r="Q6" i="9"/>
  <c r="P6" i="9"/>
  <c r="N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P29" i="8"/>
  <c r="O29" i="8"/>
  <c r="N29" i="8"/>
  <c r="M29" i="8"/>
  <c r="L29" i="8"/>
  <c r="K29" i="8"/>
  <c r="P28" i="8"/>
  <c r="O28" i="8"/>
  <c r="N28" i="8"/>
  <c r="M28" i="8"/>
  <c r="L28" i="8"/>
  <c r="K28" i="8"/>
  <c r="P27" i="8"/>
  <c r="O27" i="8"/>
  <c r="N27" i="8"/>
  <c r="M27" i="8"/>
  <c r="L27" i="8"/>
  <c r="K27" i="8"/>
  <c r="P26" i="8"/>
  <c r="O26" i="8"/>
  <c r="N26" i="8"/>
  <c r="M26" i="8"/>
  <c r="L26" i="8"/>
  <c r="K26" i="8"/>
  <c r="P25" i="8"/>
  <c r="O25" i="8"/>
  <c r="N25" i="8"/>
  <c r="M25" i="8"/>
  <c r="L25" i="8"/>
  <c r="K25" i="8"/>
  <c r="P24" i="8"/>
  <c r="O24" i="8"/>
  <c r="N24" i="8"/>
  <c r="M24" i="8"/>
  <c r="L24" i="8"/>
  <c r="K24" i="8"/>
  <c r="P23" i="8"/>
  <c r="O23" i="8"/>
  <c r="N23" i="8"/>
  <c r="M23" i="8"/>
  <c r="L23" i="8"/>
  <c r="K23" i="8"/>
  <c r="P22" i="8"/>
  <c r="O22" i="8"/>
  <c r="N22" i="8"/>
  <c r="M22" i="8"/>
  <c r="L22" i="8"/>
  <c r="K22" i="8"/>
  <c r="P21" i="8"/>
  <c r="O21" i="8"/>
  <c r="N21" i="8"/>
  <c r="M21" i="8"/>
  <c r="L21" i="8"/>
  <c r="K21" i="8"/>
  <c r="P20" i="8"/>
  <c r="O20" i="8"/>
  <c r="N20" i="8"/>
  <c r="M20" i="8"/>
  <c r="L20" i="8"/>
  <c r="K20" i="8"/>
  <c r="P19" i="8"/>
  <c r="Q19" i="8" s="1"/>
  <c r="Q18" i="8"/>
  <c r="P18" i="8"/>
  <c r="N18" i="8"/>
  <c r="Q17" i="8"/>
  <c r="P17" i="8"/>
  <c r="N17" i="8"/>
  <c r="Q16" i="8"/>
  <c r="P16" i="8"/>
  <c r="N16" i="8"/>
  <c r="Q15" i="8"/>
  <c r="P15" i="8"/>
  <c r="N15" i="8"/>
  <c r="Q14" i="8"/>
  <c r="P14" i="8"/>
  <c r="N14" i="8"/>
  <c r="P13" i="8"/>
  <c r="Q13" i="8" s="1"/>
  <c r="N13" i="8"/>
  <c r="Q12" i="8"/>
  <c r="P12" i="8"/>
  <c r="N12" i="8"/>
  <c r="Q11" i="8"/>
  <c r="P11" i="8"/>
  <c r="N11" i="8"/>
  <c r="Q10" i="8"/>
  <c r="P10" i="8"/>
  <c r="N10" i="8"/>
  <c r="Q9" i="8"/>
  <c r="P9" i="8"/>
  <c r="N9" i="8"/>
  <c r="P8" i="8"/>
  <c r="N8" i="8"/>
  <c r="Q8" i="8" s="1"/>
  <c r="Q7" i="8"/>
  <c r="P7" i="8"/>
  <c r="N7" i="8"/>
  <c r="P6" i="8"/>
  <c r="Q6" i="8" s="1"/>
  <c r="N6" i="8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P29" i="7"/>
  <c r="O29" i="7"/>
  <c r="N29" i="7"/>
  <c r="M29" i="7"/>
  <c r="L29" i="7"/>
  <c r="K29" i="7"/>
  <c r="P28" i="7"/>
  <c r="O28" i="7"/>
  <c r="N28" i="7"/>
  <c r="M28" i="7"/>
  <c r="L28" i="7"/>
  <c r="K28" i="7"/>
  <c r="P27" i="7"/>
  <c r="O27" i="7"/>
  <c r="N27" i="7"/>
  <c r="M27" i="7"/>
  <c r="L27" i="7"/>
  <c r="K27" i="7"/>
  <c r="P26" i="7"/>
  <c r="O26" i="7"/>
  <c r="N26" i="7"/>
  <c r="M26" i="7"/>
  <c r="L26" i="7"/>
  <c r="K26" i="7"/>
  <c r="P25" i="7"/>
  <c r="O25" i="7"/>
  <c r="N25" i="7"/>
  <c r="M25" i="7"/>
  <c r="L25" i="7"/>
  <c r="K25" i="7"/>
  <c r="P24" i="7"/>
  <c r="O24" i="7"/>
  <c r="N24" i="7"/>
  <c r="M24" i="7"/>
  <c r="L24" i="7"/>
  <c r="K24" i="7"/>
  <c r="P23" i="7"/>
  <c r="O23" i="7"/>
  <c r="N23" i="7"/>
  <c r="M23" i="7"/>
  <c r="L23" i="7"/>
  <c r="K23" i="7"/>
  <c r="P22" i="7"/>
  <c r="O22" i="7"/>
  <c r="N22" i="7"/>
  <c r="M22" i="7"/>
  <c r="L22" i="7"/>
  <c r="K22" i="7"/>
  <c r="P21" i="7"/>
  <c r="O21" i="7"/>
  <c r="N21" i="7"/>
  <c r="M21" i="7"/>
  <c r="L21" i="7"/>
  <c r="K21" i="7"/>
  <c r="P20" i="7"/>
  <c r="O20" i="7"/>
  <c r="N20" i="7"/>
  <c r="M20" i="7"/>
  <c r="L20" i="7"/>
  <c r="K20" i="7"/>
  <c r="P19" i="7"/>
  <c r="Q19" i="7" s="1"/>
  <c r="P18" i="7"/>
  <c r="N18" i="7"/>
  <c r="Q18" i="7" s="1"/>
  <c r="P17" i="7"/>
  <c r="N17" i="7"/>
  <c r="Q17" i="7" s="1"/>
  <c r="P16" i="7"/>
  <c r="N16" i="7"/>
  <c r="Q16" i="7" s="1"/>
  <c r="P15" i="7"/>
  <c r="N15" i="7"/>
  <c r="Q15" i="7" s="1"/>
  <c r="P14" i="7"/>
  <c r="N14" i="7"/>
  <c r="Q14" i="7" s="1"/>
  <c r="P13" i="7"/>
  <c r="N13" i="7"/>
  <c r="Q13" i="7" s="1"/>
  <c r="P12" i="7"/>
  <c r="N12" i="7"/>
  <c r="Q12" i="7" s="1"/>
  <c r="P11" i="7"/>
  <c r="N11" i="7"/>
  <c r="Q11" i="7" s="1"/>
  <c r="P10" i="7"/>
  <c r="N10" i="7"/>
  <c r="Q10" i="7" s="1"/>
  <c r="P9" i="7"/>
  <c r="N9" i="7"/>
  <c r="Q9" i="7" s="1"/>
  <c r="P8" i="7"/>
  <c r="N8" i="7"/>
  <c r="Q8" i="7" s="1"/>
  <c r="P7" i="7"/>
  <c r="N7" i="7"/>
  <c r="Q7" i="7" s="1"/>
  <c r="P6" i="7"/>
  <c r="N6" i="7"/>
  <c r="Q6" i="7" s="1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Q20" i="8" l="1"/>
  <c r="Q22" i="8"/>
  <c r="Q24" i="8"/>
  <c r="Q26" i="8"/>
  <c r="Q24" i="7"/>
  <c r="Q28" i="7"/>
  <c r="Q28" i="8"/>
  <c r="Q20" i="11"/>
  <c r="Q22" i="11"/>
  <c r="Q24" i="11"/>
  <c r="Q26" i="11"/>
  <c r="Q28" i="11"/>
  <c r="Q20" i="12"/>
  <c r="Q22" i="12"/>
  <c r="Q24" i="12"/>
  <c r="Q26" i="12"/>
  <c r="Q28" i="12"/>
  <c r="Q26" i="7"/>
  <c r="Q21" i="9"/>
  <c r="Q23" i="9"/>
  <c r="Q25" i="9"/>
  <c r="Q27" i="9"/>
  <c r="Q29" i="9"/>
  <c r="Q20" i="10"/>
  <c r="Q22" i="10"/>
  <c r="Q24" i="10"/>
  <c r="Q26" i="10"/>
  <c r="Q28" i="10"/>
  <c r="Q21" i="7"/>
  <c r="Q23" i="7"/>
  <c r="Q21" i="8"/>
  <c r="Q23" i="8"/>
  <c r="Q25" i="8"/>
  <c r="Q27" i="8"/>
  <c r="Q29" i="8"/>
  <c r="Q21" i="11"/>
  <c r="Q23" i="11"/>
  <c r="Q25" i="11"/>
  <c r="Q27" i="11"/>
  <c r="Q29" i="11"/>
  <c r="Q21" i="12"/>
  <c r="Q23" i="12"/>
  <c r="Q25" i="12"/>
  <c r="Q27" i="12"/>
  <c r="Q29" i="12"/>
  <c r="Q20" i="7"/>
  <c r="Q22" i="7"/>
  <c r="Q25" i="7"/>
  <c r="Q27" i="7"/>
  <c r="Q29" i="7"/>
  <c r="P19" i="2" l="1"/>
  <c r="Q19" i="2" s="1"/>
  <c r="N18" i="2"/>
  <c r="P18" i="2"/>
  <c r="Q18" i="2" l="1"/>
  <c r="O29" i="2" l="1"/>
  <c r="N29" i="2"/>
  <c r="M29" i="2"/>
  <c r="L29" i="2"/>
  <c r="K29" i="2"/>
  <c r="O28" i="2"/>
  <c r="N28" i="2"/>
  <c r="M28" i="2"/>
  <c r="L28" i="2"/>
  <c r="K28" i="2"/>
  <c r="P27" i="2"/>
  <c r="O27" i="2"/>
  <c r="N27" i="2"/>
  <c r="M27" i="2"/>
  <c r="L27" i="2"/>
  <c r="K27" i="2"/>
  <c r="O26" i="2"/>
  <c r="N26" i="2"/>
  <c r="M26" i="2"/>
  <c r="L26" i="2"/>
  <c r="K26" i="2"/>
  <c r="O25" i="2"/>
  <c r="N25" i="2"/>
  <c r="M25" i="2"/>
  <c r="L25" i="2"/>
  <c r="K25" i="2"/>
  <c r="P25" i="2"/>
  <c r="Q27" i="2" l="1"/>
  <c r="Q25" i="2"/>
  <c r="P24" i="2"/>
  <c r="O24" i="2"/>
  <c r="N24" i="2"/>
  <c r="M24" i="2"/>
  <c r="L24" i="2"/>
  <c r="K24" i="2"/>
  <c r="P23" i="2"/>
  <c r="O23" i="2"/>
  <c r="N23" i="2"/>
  <c r="M23" i="2"/>
  <c r="L23" i="2"/>
  <c r="K23" i="2"/>
  <c r="P22" i="2"/>
  <c r="O22" i="2"/>
  <c r="N22" i="2"/>
  <c r="M22" i="2"/>
  <c r="L22" i="2"/>
  <c r="K22" i="2"/>
  <c r="O21" i="2"/>
  <c r="N21" i="2"/>
  <c r="M21" i="2"/>
  <c r="L21" i="2"/>
  <c r="K21" i="2"/>
  <c r="P20" i="2"/>
  <c r="O20" i="2"/>
  <c r="N20" i="2"/>
  <c r="M20" i="2"/>
  <c r="L20" i="2"/>
  <c r="K20" i="2"/>
  <c r="Q20" i="2" l="1"/>
  <c r="Q22" i="2"/>
  <c r="Q24" i="2"/>
  <c r="Q23" i="2"/>
  <c r="P17" i="2"/>
  <c r="N17" i="2"/>
  <c r="N16" i="2"/>
  <c r="N15" i="2"/>
  <c r="N14" i="2"/>
  <c r="N13" i="2"/>
  <c r="P12" i="2"/>
  <c r="N12" i="2"/>
  <c r="N11" i="2"/>
  <c r="P11" i="2"/>
  <c r="N10" i="2"/>
  <c r="N9" i="2"/>
  <c r="N8" i="2"/>
  <c r="P7" i="2"/>
  <c r="N7" i="2"/>
  <c r="P6" i="2"/>
  <c r="N6" i="2"/>
  <c r="A6" i="2"/>
  <c r="A7" i="2" s="1"/>
  <c r="Q6" i="2" l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Q7" i="2"/>
  <c r="Q17" i="2"/>
  <c r="Q11" i="2"/>
  <c r="Q12" i="2"/>
  <c r="A20" i="2" l="1"/>
  <c r="A21" i="2" s="1"/>
  <c r="A22" i="2" s="1"/>
  <c r="A23" i="2" s="1"/>
  <c r="A24" i="2" s="1"/>
  <c r="A25" i="2" s="1"/>
  <c r="A26" i="2" s="1"/>
  <c r="A27" i="2" s="1"/>
  <c r="A28" i="2" s="1"/>
  <c r="A29" i="2" s="1"/>
  <c r="P16" i="2" l="1"/>
  <c r="Q16" i="2" s="1"/>
  <c r="P15" i="2"/>
  <c r="Q15" i="2" s="1"/>
  <c r="P10" i="2"/>
  <c r="Q10" i="2" s="1"/>
  <c r="P14" i="2"/>
  <c r="Q14" i="2" s="1"/>
  <c r="P8" i="2"/>
  <c r="Q8" i="2" s="1"/>
  <c r="P9" i="2"/>
  <c r="Q9" i="2" s="1"/>
  <c r="P13" i="2"/>
  <c r="Q13" i="2" s="1"/>
  <c r="P21" i="2"/>
  <c r="Q21" i="2" s="1"/>
  <c r="P29" i="2"/>
  <c r="Q29" i="2" s="1"/>
  <c r="P28" i="2"/>
  <c r="Q28" i="2" s="1"/>
  <c r="P26" i="2"/>
  <c r="Q26" i="2" s="1"/>
</calcChain>
</file>

<file path=xl/sharedStrings.xml><?xml version="1.0" encoding="utf-8"?>
<sst xmlns="http://schemas.openxmlformats.org/spreadsheetml/2006/main" count="1014" uniqueCount="131">
  <si>
    <t>  </t>
  </si>
  <si>
    <t>三</t>
  </si>
  <si>
    <t>四</t>
  </si>
  <si>
    <t>五</t>
  </si>
  <si>
    <t>一</t>
  </si>
  <si>
    <t>二</t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</si>
  <si>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</si>
  <si>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</si>
  <si>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</si>
  <si>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</si>
  <si>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</si>
  <si>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</si>
  <si>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</si>
  <si>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</si>
  <si>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</si>
  <si>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</si>
  <si>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</si>
  <si>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</si>
  <si>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</si>
  <si>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</si>
  <si>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</si>
  <si>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</si>
  <si>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</si>
  <si>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</si>
  <si>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</si>
  <si>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</si>
  <si>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</si>
  <si>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</si>
  <si>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</si>
  <si>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</si>
  <si>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</si>
  <si>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</si>
  <si>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</si>
  <si>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</si>
  <si>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</si>
  <si>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</si>
  <si>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</si>
  <si>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</si>
  <si>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全穀
雜糧類
(份)</t>
    <phoneticPr fontId="22" type="noConversion"/>
  </si>
  <si>
    <t>豆魚
蛋肉類
(份)</t>
    <phoneticPr fontId="22" type="noConversion"/>
  </si>
  <si>
    <t>豆漿</t>
    <phoneticPr fontId="21" type="noConversion"/>
  </si>
  <si>
    <t>五</t>
    <phoneticPr fontId="21" type="noConversion"/>
  </si>
  <si>
    <t>蚵白菜</t>
    <phoneticPr fontId="21" type="noConversion"/>
  </si>
  <si>
    <t>小米飯</t>
    <phoneticPr fontId="21" type="noConversion"/>
  </si>
  <si>
    <t>地瓜飯</t>
    <phoneticPr fontId="21" type="noConversion"/>
  </si>
  <si>
    <t>薏仁飯</t>
    <phoneticPr fontId="21" type="noConversion"/>
  </si>
  <si>
    <t>燕麥飯</t>
    <phoneticPr fontId="21" type="noConversion"/>
  </si>
  <si>
    <t>元旦放假一天</t>
    <phoneticPr fontId="21" type="noConversion"/>
  </si>
  <si>
    <t>有機荷葉白菜</t>
    <phoneticPr fontId="21" type="noConversion"/>
  </si>
  <si>
    <t>有機蘿蔓萵苣</t>
    <phoneticPr fontId="21" type="noConversion"/>
  </si>
  <si>
    <t>有機菠菜</t>
    <phoneticPr fontId="21" type="noConversion"/>
  </si>
  <si>
    <t>有機山茼蒿</t>
    <phoneticPr fontId="21" type="noConversion"/>
  </si>
  <si>
    <t>有機高麗菜</t>
    <phoneticPr fontId="21" type="noConversion"/>
  </si>
  <si>
    <t>有機A菜</t>
    <phoneticPr fontId="21" type="noConversion"/>
  </si>
  <si>
    <t>有機小白菜</t>
    <phoneticPr fontId="21" type="noConversion"/>
  </si>
  <si>
    <t>麥片飯</t>
    <phoneticPr fontId="21" type="noConversion"/>
  </si>
  <si>
    <t>胚芽飯</t>
    <phoneticPr fontId="21" type="noConversion"/>
  </si>
  <si>
    <t>紫米飯</t>
    <phoneticPr fontId="21" type="noConversion"/>
  </si>
  <si>
    <t>菠菜</t>
    <phoneticPr fontId="21" type="noConversion"/>
  </si>
  <si>
    <t>糙米飯</t>
    <phoneticPr fontId="21" type="noConversion"/>
  </si>
  <si>
    <t>福山萵苣</t>
    <phoneticPr fontId="21" type="noConversion"/>
  </si>
  <si>
    <t>地瓜葉</t>
    <phoneticPr fontId="21" type="noConversion"/>
  </si>
  <si>
    <t>玉米飯</t>
    <phoneticPr fontId="21" type="noConversion"/>
  </si>
  <si>
    <t>鮮奶</t>
    <phoneticPr fontId="21" type="noConversion"/>
  </si>
  <si>
    <t>豆漿</t>
    <phoneticPr fontId="21" type="noConversion"/>
  </si>
  <si>
    <t>水果</t>
    <phoneticPr fontId="21" type="noConversion"/>
  </si>
  <si>
    <r>
      <t xml:space="preserve">冬瓜燒麵輪
</t>
    </r>
    <r>
      <rPr>
        <sz val="12"/>
        <rFont val="標楷體"/>
        <family val="4"/>
        <charset val="136"/>
      </rPr>
      <t>(冬瓜、麵輪、紅蘿蔔、木耳)</t>
    </r>
    <phoneticPr fontId="21" type="noConversion"/>
  </si>
  <si>
    <t>香鬆糙米飯</t>
    <phoneticPr fontId="21" type="noConversion"/>
  </si>
  <si>
    <r>
      <t xml:space="preserve">酸辣湯
</t>
    </r>
    <r>
      <rPr>
        <sz val="12"/>
        <rFont val="標楷體"/>
        <family val="4"/>
        <charset val="136"/>
      </rPr>
      <t>(豆腐、筍、木耳、紅蘿蔔)</t>
    </r>
    <phoneticPr fontId="21" type="noConversion"/>
  </si>
  <si>
    <r>
      <t xml:space="preserve">紫米薏仁湯
</t>
    </r>
    <r>
      <rPr>
        <sz val="12"/>
        <rFont val="標楷體"/>
        <family val="4"/>
        <charset val="136"/>
      </rPr>
      <t>(黑糯米、洋薏仁)</t>
    </r>
    <phoneticPr fontId="21" type="noConversion"/>
  </si>
  <si>
    <t>菠菜</t>
  </si>
  <si>
    <r>
      <t xml:space="preserve">綜合滷味
</t>
    </r>
    <r>
      <rPr>
        <sz val="12"/>
        <rFont val="標楷體"/>
        <family val="4"/>
        <charset val="136"/>
      </rPr>
      <t>(玉米段、油豆腐、杏鮑菇、海帶結)</t>
    </r>
    <phoneticPr fontId="21" type="noConversion"/>
  </si>
  <si>
    <r>
      <t xml:space="preserve">薑絲冬瓜湯
</t>
    </r>
    <r>
      <rPr>
        <sz val="12"/>
        <rFont val="標楷體"/>
        <family val="4"/>
        <charset val="136"/>
      </rPr>
      <t>(冬瓜)</t>
    </r>
    <phoneticPr fontId="21" type="noConversion"/>
  </si>
  <si>
    <r>
      <t xml:space="preserve">塔香海茸
</t>
    </r>
    <r>
      <rPr>
        <sz val="12"/>
        <rFont val="標楷體"/>
        <family val="4"/>
        <charset val="136"/>
      </rPr>
      <t>(海茸、紅蘿蔔)</t>
    </r>
    <phoneticPr fontId="21" type="noConversion"/>
  </si>
  <si>
    <t>小芋泥包*1</t>
    <phoneticPr fontId="21" type="noConversion"/>
  </si>
  <si>
    <r>
      <t xml:space="preserve">味噌豆腐湯
</t>
    </r>
    <r>
      <rPr>
        <sz val="12"/>
        <rFont val="標楷體"/>
        <family val="4"/>
        <charset val="136"/>
      </rPr>
      <t>(豆腐、海帶芽)</t>
    </r>
    <phoneticPr fontId="21" type="noConversion"/>
  </si>
  <si>
    <r>
      <t xml:space="preserve">青花菜
</t>
    </r>
    <r>
      <rPr>
        <sz val="12"/>
        <rFont val="標楷體"/>
        <family val="4"/>
        <charset val="136"/>
      </rPr>
      <t>(青花菜、紅蘿蔔)</t>
    </r>
    <phoneticPr fontId="21" type="noConversion"/>
  </si>
  <si>
    <r>
      <t xml:space="preserve">冬瓜山粉圓
</t>
    </r>
    <r>
      <rPr>
        <sz val="12"/>
        <rFont val="標楷體"/>
        <family val="4"/>
        <charset val="136"/>
      </rPr>
      <t>(山粉圓、冬瓜磚)</t>
    </r>
    <phoneticPr fontId="21" type="noConversion"/>
  </si>
  <si>
    <r>
      <t xml:space="preserve">南瓜炒米粉
</t>
    </r>
    <r>
      <rPr>
        <sz val="12"/>
        <rFont val="標楷體"/>
        <family val="4"/>
        <charset val="136"/>
      </rPr>
      <t>(米粉、大白菜、南瓜、乾香菇、豆包)</t>
    </r>
    <phoneticPr fontId="21" type="noConversion"/>
  </si>
  <si>
    <r>
      <t xml:space="preserve">大頭菜湯
</t>
    </r>
    <r>
      <rPr>
        <sz val="12"/>
        <rFont val="標楷體"/>
        <family val="4"/>
        <charset val="136"/>
      </rPr>
      <t>(大頭菜)</t>
    </r>
    <phoneticPr fontId="21" type="noConversion"/>
  </si>
  <si>
    <r>
      <t xml:space="preserve">白菜滷
</t>
    </r>
    <r>
      <rPr>
        <sz val="12"/>
        <rFont val="標楷體"/>
        <family val="4"/>
        <charset val="136"/>
      </rPr>
      <t>(大白菜、紅蘿蔔、木耳、腐皮、乾香菇)</t>
    </r>
    <phoneticPr fontId="21" type="noConversion"/>
  </si>
  <si>
    <r>
      <t xml:space="preserve">玉米花椰
</t>
    </r>
    <r>
      <rPr>
        <sz val="12"/>
        <rFont val="標楷體"/>
        <family val="4"/>
        <charset val="136"/>
      </rPr>
      <t>(青花椰、玉米粒、鮑魚菇)</t>
    </r>
    <phoneticPr fontId="21" type="noConversion"/>
  </si>
  <si>
    <t>堅果</t>
    <phoneticPr fontId="21" type="noConversion"/>
  </si>
  <si>
    <t>*鮮奶</t>
    <phoneticPr fontId="22" type="noConversion"/>
  </si>
  <si>
    <t>果汁</t>
    <phoneticPr fontId="21" type="noConversion"/>
  </si>
  <si>
    <t>水果</t>
    <phoneticPr fontId="21" type="noConversion"/>
  </si>
  <si>
    <t>本群組肉品(雞肉、豬肉)皆使用CAS(臺灣)肉品</t>
    <phoneticPr fontId="21" type="noConversion"/>
  </si>
  <si>
    <r>
      <rPr>
        <b/>
        <sz val="28"/>
        <rFont val="細明體"/>
        <family val="3"/>
        <charset val="136"/>
      </rPr>
      <t>食材中含過敏原以</t>
    </r>
    <r>
      <rPr>
        <b/>
        <sz val="28"/>
        <rFont val="新細明體"/>
        <family val="1"/>
        <charset val="136"/>
      </rPr>
      <t>「</t>
    </r>
    <r>
      <rPr>
        <b/>
        <sz val="28"/>
        <rFont val="細明體"/>
        <family val="3"/>
        <charset val="136"/>
      </rPr>
      <t>*</t>
    </r>
    <r>
      <rPr>
        <b/>
        <sz val="28"/>
        <rFont val="新細明體"/>
        <family val="1"/>
        <charset val="136"/>
      </rPr>
      <t>」</t>
    </r>
    <r>
      <rPr>
        <b/>
        <sz val="28"/>
        <rFont val="細明體"/>
        <family val="3"/>
        <charset val="136"/>
      </rPr>
      <t>標示</t>
    </r>
    <phoneticPr fontId="21" type="noConversion"/>
  </si>
  <si>
    <t>鮮奶</t>
    <phoneticPr fontId="21" type="noConversion"/>
  </si>
  <si>
    <t>果汁</t>
    <phoneticPr fontId="21" type="noConversion"/>
  </si>
  <si>
    <t>堅果</t>
    <phoneticPr fontId="21" type="noConversion"/>
  </si>
  <si>
    <t>飲品/
*堅果</t>
    <phoneticPr fontId="21" type="noConversion"/>
  </si>
  <si>
    <r>
      <t>食材中含過敏原以</t>
    </r>
    <r>
      <rPr>
        <b/>
        <sz val="28"/>
        <rFont val="新細明體"/>
        <family val="1"/>
        <charset val="136"/>
      </rPr>
      <t>「</t>
    </r>
    <r>
      <rPr>
        <b/>
        <sz val="28"/>
        <rFont val="細明體"/>
        <family val="3"/>
        <charset val="136"/>
      </rPr>
      <t>*</t>
    </r>
    <r>
      <rPr>
        <b/>
        <sz val="28"/>
        <rFont val="新細明體"/>
        <family val="1"/>
        <charset val="136"/>
      </rPr>
      <t>」</t>
    </r>
    <r>
      <rPr>
        <b/>
        <sz val="28"/>
        <rFont val="細明體"/>
        <family val="3"/>
        <charset val="136"/>
      </rPr>
      <t>標示</t>
    </r>
    <phoneticPr fontId="21" type="noConversion"/>
  </si>
  <si>
    <t>桃源國小113年01月份 營養午餐 素食 菜單</t>
    <phoneticPr fontId="22" type="noConversion"/>
  </si>
  <si>
    <t>文化國小113年01月份 營養午餐 素食 菜單</t>
    <phoneticPr fontId="22" type="noConversion"/>
  </si>
  <si>
    <t>湖山國小113年01月份 營養午餐 素食 菜單</t>
    <phoneticPr fontId="22" type="noConversion"/>
  </si>
  <si>
    <t>逸仙國小113年01月份 營養午餐 素食 菜單</t>
    <phoneticPr fontId="22" type="noConversion"/>
  </si>
  <si>
    <t>關渡國小113年01月份 營養午餐 素食 菜單</t>
    <phoneticPr fontId="22" type="noConversion"/>
  </si>
  <si>
    <t>湖田國小113年01月份 營養午餐 素食 菜單</t>
    <phoneticPr fontId="22" type="noConversion"/>
  </si>
  <si>
    <t>陽明山國小113年01月份 營養午餐 素食 菜單</t>
    <phoneticPr fontId="22" type="noConversion"/>
  </si>
  <si>
    <t>素棒棒腿</t>
    <phoneticPr fontId="21" type="noConversion"/>
  </si>
  <si>
    <r>
      <t xml:space="preserve">三色炒飯
</t>
    </r>
    <r>
      <rPr>
        <sz val="12"/>
        <rFont val="標楷體"/>
        <family val="4"/>
        <charset val="136"/>
      </rPr>
      <t>(素火腿、玉米粒、紅蘿蔔、青豆仁)</t>
    </r>
    <phoneticPr fontId="21" type="noConversion"/>
  </si>
  <si>
    <r>
      <t xml:space="preserve">羅宋湯
</t>
    </r>
    <r>
      <rPr>
        <sz val="12"/>
        <rFont val="標楷體"/>
        <family val="4"/>
        <charset val="136"/>
      </rPr>
      <t>(大白菜、番茄、紅蘿蔔)</t>
    </r>
    <phoneticPr fontId="21" type="noConversion"/>
  </si>
  <si>
    <r>
      <t xml:space="preserve">麻婆豆腐
</t>
    </r>
    <r>
      <rPr>
        <sz val="12"/>
        <rFont val="標楷體"/>
        <family val="4"/>
        <charset val="136"/>
      </rPr>
      <t>(豆腐、玉米粒、紅蘿蔔、毛豆仁)</t>
    </r>
    <phoneticPr fontId="21" type="noConversion"/>
  </si>
  <si>
    <r>
      <t xml:space="preserve">麻油高麗菜
</t>
    </r>
    <r>
      <rPr>
        <sz val="12"/>
        <rFont val="標楷體"/>
        <family val="4"/>
        <charset val="136"/>
      </rPr>
      <t>(高麗菜、鴻喜菇、枸杞)</t>
    </r>
    <phoneticPr fontId="21" type="noConversion"/>
  </si>
  <si>
    <r>
      <t xml:space="preserve">黃芽湯
</t>
    </r>
    <r>
      <rPr>
        <sz val="12"/>
        <rFont val="標楷體"/>
        <family val="4"/>
        <charset val="136"/>
      </rPr>
      <t>(黃豆芽、紅蘿蔔)</t>
    </r>
    <phoneticPr fontId="21" type="noConversion"/>
  </si>
  <si>
    <r>
      <t xml:space="preserve">茄汁豆包
</t>
    </r>
    <r>
      <rPr>
        <sz val="12"/>
        <rFont val="標楷體"/>
        <family val="4"/>
        <charset val="136"/>
      </rPr>
      <t>(豆包)</t>
    </r>
    <phoneticPr fontId="21" type="noConversion"/>
  </si>
  <si>
    <r>
      <t xml:space="preserve">甜麵干片
</t>
    </r>
    <r>
      <rPr>
        <sz val="12"/>
        <rFont val="標楷體"/>
        <family val="4"/>
        <charset val="136"/>
      </rPr>
      <t>(豆干、小黃瓜、紅蘿蔔)</t>
    </r>
    <phoneticPr fontId="21" type="noConversion"/>
  </si>
  <si>
    <r>
      <t xml:space="preserve">香滷豆腸
</t>
    </r>
    <r>
      <rPr>
        <sz val="12"/>
        <rFont val="標楷體"/>
        <family val="4"/>
        <charset val="136"/>
      </rPr>
      <t>(豆腸、紅蘿蔔、木耳)</t>
    </r>
    <phoneticPr fontId="21" type="noConversion"/>
  </si>
  <si>
    <r>
      <t xml:space="preserve">泡菜粉絲煲
</t>
    </r>
    <r>
      <rPr>
        <sz val="12"/>
        <rFont val="標楷體"/>
        <family val="4"/>
        <charset val="136"/>
      </rPr>
      <t>(大白菜、寬粉、泡菜)</t>
    </r>
    <phoneticPr fontId="21" type="noConversion"/>
  </si>
  <si>
    <r>
      <t xml:space="preserve">蘿蔔湯
</t>
    </r>
    <r>
      <rPr>
        <sz val="12"/>
        <rFont val="標楷體"/>
        <family val="4"/>
        <charset val="136"/>
      </rPr>
      <t>(白蘿蔔)</t>
    </r>
    <phoneticPr fontId="21" type="noConversion"/>
  </si>
  <si>
    <r>
      <t xml:space="preserve">番茄豆腐
</t>
    </r>
    <r>
      <rPr>
        <sz val="12"/>
        <rFont val="標楷體"/>
        <family val="4"/>
        <charset val="136"/>
      </rPr>
      <t>(豆腐、番茄、紅蘿蔔、毛豆仁)</t>
    </r>
    <phoneticPr fontId="21" type="noConversion"/>
  </si>
  <si>
    <r>
      <t xml:space="preserve">海苔百頁
</t>
    </r>
    <r>
      <rPr>
        <sz val="12"/>
        <rFont val="標楷體"/>
        <family val="4"/>
        <charset val="136"/>
      </rPr>
      <t>(百頁豆腐、洋芋)</t>
    </r>
    <phoneticPr fontId="21" type="noConversion"/>
  </si>
  <si>
    <r>
      <t xml:space="preserve">紅絲豆芽
</t>
    </r>
    <r>
      <rPr>
        <sz val="12"/>
        <rFont val="標楷體"/>
        <family val="4"/>
        <charset val="136"/>
      </rPr>
      <t>(豆芽菜、紅蘿蔔)</t>
    </r>
    <phoneticPr fontId="21" type="noConversion"/>
  </si>
  <si>
    <r>
      <t xml:space="preserve">佛跳牆
</t>
    </r>
    <r>
      <rPr>
        <sz val="12"/>
        <rFont val="標楷體"/>
        <family val="4"/>
        <charset val="136"/>
      </rPr>
      <t>(素獅子頭、大白菜、芋頭、香菇、筍)</t>
    </r>
    <phoneticPr fontId="21" type="noConversion"/>
  </si>
  <si>
    <r>
      <t xml:space="preserve">山藥枸杞湯
</t>
    </r>
    <r>
      <rPr>
        <sz val="12"/>
        <rFont val="標楷體"/>
        <family val="4"/>
        <charset val="136"/>
      </rPr>
      <t>(山藥、玉米粒、枸杞)</t>
    </r>
    <phoneticPr fontId="21" type="noConversion"/>
  </si>
  <si>
    <r>
      <t xml:space="preserve">杏鮑菇炒豆干
</t>
    </r>
    <r>
      <rPr>
        <sz val="12"/>
        <rFont val="標楷體"/>
        <family val="4"/>
        <charset val="136"/>
      </rPr>
      <t>(豆干、杏鮑菇)</t>
    </r>
    <phoneticPr fontId="21" type="noConversion"/>
  </si>
  <si>
    <r>
      <t xml:space="preserve">栗子素雞
</t>
    </r>
    <r>
      <rPr>
        <sz val="12"/>
        <rFont val="標楷體"/>
        <family val="4"/>
        <charset val="136"/>
      </rPr>
      <t>(素雞、洋芋、栗子)</t>
    </r>
    <phoneticPr fontId="21" type="noConversion"/>
  </si>
  <si>
    <r>
      <t xml:space="preserve">木耳炒高麗菜
</t>
    </r>
    <r>
      <rPr>
        <sz val="12"/>
        <rFont val="標楷體"/>
        <family val="4"/>
        <charset val="136"/>
      </rPr>
      <t>(高麗菜、木耳)</t>
    </r>
    <phoneticPr fontId="21" type="noConversion"/>
  </si>
  <si>
    <r>
      <t xml:space="preserve">蘿蔔燒麵輪
</t>
    </r>
    <r>
      <rPr>
        <sz val="12"/>
        <rFont val="標楷體"/>
        <family val="4"/>
        <charset val="136"/>
      </rPr>
      <t>(白蘿蔔、麵輪)</t>
    </r>
    <phoneticPr fontId="21" type="noConversion"/>
  </si>
  <si>
    <r>
      <t xml:space="preserve">芋頭西米露
</t>
    </r>
    <r>
      <rPr>
        <sz val="12"/>
        <rFont val="標楷體"/>
        <family val="4"/>
        <charset val="136"/>
      </rPr>
      <t>(芋頭、西谷米、QQ圓)</t>
    </r>
    <phoneticPr fontId="21" type="noConversion"/>
  </si>
  <si>
    <r>
      <t xml:space="preserve">四神風味湯
</t>
    </r>
    <r>
      <rPr>
        <sz val="12"/>
        <rFont val="標楷體"/>
        <family val="4"/>
        <charset val="136"/>
      </rPr>
      <t>(洋薏仁、*四神包)</t>
    </r>
    <phoneticPr fontId="21" type="noConversion"/>
  </si>
  <si>
    <r>
      <t xml:space="preserve">海芽湯
</t>
    </r>
    <r>
      <rPr>
        <sz val="12"/>
        <rFont val="標楷體"/>
        <family val="4"/>
        <charset val="136"/>
      </rPr>
      <t>(海帶芽)</t>
    </r>
    <phoneticPr fontId="21" type="noConversion"/>
  </si>
  <si>
    <r>
      <t xml:space="preserve">關東煮
</t>
    </r>
    <r>
      <rPr>
        <sz val="12"/>
        <rFont val="標楷體"/>
        <family val="4"/>
        <charset val="136"/>
      </rPr>
      <t>(白蘿蔔、素魚丸、油豆腐、玉米段)</t>
    </r>
    <phoneticPr fontId="21" type="noConversion"/>
  </si>
  <si>
    <r>
      <t xml:space="preserve">茄汁豆腐
</t>
    </r>
    <r>
      <rPr>
        <sz val="12"/>
        <rFont val="標楷體"/>
        <family val="4"/>
        <charset val="136"/>
      </rPr>
      <t>(豆腐、番茄、玉米粒)</t>
    </r>
    <phoneticPr fontId="21" type="noConversion"/>
  </si>
  <si>
    <r>
      <t xml:space="preserve">香滷豆包
</t>
    </r>
    <r>
      <rPr>
        <sz val="12"/>
        <rFont val="標楷體"/>
        <family val="4"/>
        <charset val="136"/>
      </rPr>
      <t>(豆包)</t>
    </r>
    <phoneticPr fontId="21" type="noConversion"/>
  </si>
  <si>
    <r>
      <t xml:space="preserve">咖哩素雞
</t>
    </r>
    <r>
      <rPr>
        <sz val="12"/>
        <rFont val="標楷體"/>
        <family val="4"/>
        <charset val="136"/>
      </rPr>
      <t>(素雞、洋芋、紅蘿蔔)</t>
    </r>
    <phoneticPr fontId="21" type="noConversion"/>
  </si>
  <si>
    <r>
      <t xml:space="preserve">玉米香菇粥
</t>
    </r>
    <r>
      <rPr>
        <sz val="12"/>
        <rFont val="標楷體"/>
        <family val="4"/>
        <charset val="136"/>
      </rPr>
      <t>(玉米粒、高麗菜、香菇)</t>
    </r>
    <phoneticPr fontId="21" type="noConversion"/>
  </si>
  <si>
    <t>小紅豆包*1</t>
    <phoneticPr fontId="21" type="noConversion"/>
  </si>
  <si>
    <t>香滷蘭花乾</t>
    <phoneticPr fontId="21" type="noConversion"/>
  </si>
  <si>
    <t>素棒棒腿*1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</si>
</sst>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);[Red]\(0.0\)"/>
    <numFmt numFmtId="177" formatCode="d"/>
    <numFmt numFmtId="178" formatCode="0;\-0;;@"/>
  </numFmts>
  <fonts count="64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6"/>
      <color theme="1"/>
      <name val="新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26"/>
      <name val="細明體"/>
      <family val="3"/>
      <charset val="136"/>
    </font>
    <font>
      <b/>
      <sz val="28"/>
      <name val="細明體"/>
      <family val="3"/>
      <charset val="136"/>
    </font>
    <font>
      <b/>
      <sz val="28"/>
      <name val="新細明體"/>
      <family val="1"/>
      <charset val="136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7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129">
    <xf numFmtId="0" fontId="0" fillId="0" borderId="0" xfId="0">
      <alignment vertical="center"/>
    </xf>
    <xf numFmtId="0" fontId="23" fillId="0" borderId="0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0" fontId="25" fillId="0" borderId="0" xfId="0" applyFont="1" applyBorder="1" applyAlignment="1">
      <alignment horizontal="center" vertical="center"/>
    </xf>
    <xf numFmtId="49" fontId="26" fillId="0" borderId="0" xfId="0" applyNumberFormat="1" applyFont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Alignment="1"/>
    <xf numFmtId="0" fontId="29" fillId="0" borderId="0" xfId="0" applyFont="1" applyAlignment="1"/>
    <xf numFmtId="0" fontId="30" fillId="0" borderId="0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7" fillId="0" borderId="0" xfId="0" applyFont="1" applyAlignment="1">
      <alignment shrinkToFit="1"/>
    </xf>
    <xf numFmtId="176" fontId="40" fillId="0" borderId="13" xfId="0" applyNumberFormat="1" applyFont="1" applyFill="1" applyBorder="1" applyAlignment="1">
      <alignment horizontal="center" vertical="center" shrinkToFit="1"/>
    </xf>
    <xf numFmtId="0" fontId="41" fillId="0" borderId="0" xfId="0" applyFont="1" applyBorder="1" applyAlignment="1">
      <alignment horizontal="center" vertical="center"/>
    </xf>
    <xf numFmtId="0" fontId="38" fillId="0" borderId="15" xfId="41" applyFont="1" applyFill="1" applyBorder="1" applyAlignment="1">
      <alignment horizontal="center" vertical="center" shrinkToFit="1"/>
    </xf>
    <xf numFmtId="0" fontId="38" fillId="0" borderId="15" xfId="0" applyFont="1" applyFill="1" applyBorder="1" applyAlignment="1">
      <alignment horizontal="center" vertical="center" shrinkToFit="1"/>
    </xf>
    <xf numFmtId="176" fontId="40" fillId="0" borderId="15" xfId="0" applyNumberFormat="1" applyFont="1" applyFill="1" applyBorder="1" applyAlignment="1">
      <alignment horizontal="center" vertical="center" shrinkToFit="1"/>
    </xf>
    <xf numFmtId="0" fontId="38" fillId="0" borderId="17" xfId="41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Border="1" applyAlignment="1">
      <alignment horizontal="center" vertical="center" shrinkToFit="1"/>
    </xf>
    <xf numFmtId="0" fontId="40" fillId="0" borderId="0" xfId="0" applyFont="1" applyBorder="1" applyAlignment="1">
      <alignment vertical="center" wrapText="1" shrinkToFit="1"/>
    </xf>
    <xf numFmtId="0" fontId="40" fillId="0" borderId="0" xfId="0" applyFont="1" applyBorder="1" applyAlignment="1">
      <alignment horizontal="center" vertical="center" shrinkToFit="1"/>
    </xf>
    <xf numFmtId="10" fontId="33" fillId="0" borderId="0" xfId="48" applyNumberFormat="1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 shrinkToFit="1"/>
    </xf>
    <xf numFmtId="0" fontId="48" fillId="0" borderId="0" xfId="0" applyFont="1" applyFill="1" applyAlignment="1">
      <alignment vertical="center"/>
    </xf>
    <xf numFmtId="0" fontId="47" fillId="0" borderId="0" xfId="0" applyFont="1" applyBorder="1" applyAlignment="1">
      <alignment vertical="center" wrapText="1" shrinkToFit="1"/>
    </xf>
    <xf numFmtId="0" fontId="45" fillId="0" borderId="0" xfId="0" applyFont="1" applyBorder="1" applyAlignment="1">
      <alignment vertical="center" wrapText="1" shrinkToFit="1"/>
    </xf>
    <xf numFmtId="0" fontId="49" fillId="0" borderId="0" xfId="0" applyFont="1" applyFill="1" applyBorder="1" applyAlignment="1">
      <alignment horizontal="center" vertical="center" shrinkToFit="1"/>
    </xf>
    <xf numFmtId="10" fontId="50" fillId="0" borderId="0" xfId="48" applyNumberFormat="1" applyFont="1" applyBorder="1" applyAlignment="1">
      <alignment horizontal="center" vertical="center" shrinkToFit="1"/>
    </xf>
    <xf numFmtId="0" fontId="29" fillId="0" borderId="0" xfId="0" applyFont="1" applyAlignment="1">
      <alignment horizontal="center"/>
    </xf>
    <xf numFmtId="0" fontId="39" fillId="0" borderId="0" xfId="0" applyFont="1" applyFill="1" applyBorder="1" applyAlignment="1">
      <alignment horizontal="center" vertical="center" shrinkToFit="1"/>
    </xf>
    <xf numFmtId="0" fontId="39" fillId="0" borderId="0" xfId="0" applyFont="1" applyFill="1" applyBorder="1" applyAlignment="1">
      <alignment horizontal="center" vertical="center"/>
    </xf>
    <xf numFmtId="17" fontId="39" fillId="0" borderId="0" xfId="0" applyNumberFormat="1" applyFont="1" applyFill="1" applyBorder="1" applyAlignment="1">
      <alignment horizontal="center" vertical="center" shrinkToFit="1"/>
    </xf>
    <xf numFmtId="0" fontId="38" fillId="0" borderId="0" xfId="0" applyFont="1" applyFill="1" applyBorder="1" applyAlignment="1">
      <alignment horizontal="center" vertical="center" shrinkToFit="1"/>
    </xf>
    <xf numFmtId="176" fontId="40" fillId="0" borderId="0" xfId="0" applyNumberFormat="1" applyFont="1" applyFill="1" applyBorder="1" applyAlignment="1">
      <alignment horizontal="center" vertical="center" shrinkToFit="1"/>
    </xf>
    <xf numFmtId="0" fontId="42" fillId="0" borderId="23" xfId="106" applyFont="1" applyBorder="1" applyAlignment="1">
      <alignment horizontal="center" shrinkToFit="1"/>
    </xf>
    <xf numFmtId="0" fontId="42" fillId="0" borderId="11" xfId="106" applyFont="1" applyBorder="1" applyAlignment="1">
      <alignment horizontal="center" shrinkToFit="1"/>
    </xf>
    <xf numFmtId="0" fontId="42" fillId="0" borderId="24" xfId="106" applyFont="1" applyBorder="1" applyAlignment="1">
      <alignment horizontal="center" shrinkToFit="1"/>
    </xf>
    <xf numFmtId="0" fontId="40" fillId="0" borderId="11" xfId="106" applyFont="1" applyBorder="1" applyAlignment="1">
      <alignment horizontal="center" shrinkToFit="1"/>
    </xf>
    <xf numFmtId="177" fontId="38" fillId="0" borderId="14" xfId="41" applyNumberFormat="1" applyFont="1" applyFill="1" applyBorder="1" applyAlignment="1">
      <alignment horizontal="center" vertical="center" shrinkToFit="1"/>
    </xf>
    <xf numFmtId="0" fontId="54" fillId="0" borderId="10" xfId="106" applyFont="1" applyBorder="1" applyAlignment="1">
      <alignment horizontal="center" shrinkToFit="1"/>
    </xf>
    <xf numFmtId="0" fontId="54" fillId="0" borderId="11" xfId="106" applyFont="1" applyBorder="1" applyAlignment="1">
      <alignment horizontal="center" shrinkToFit="1"/>
    </xf>
    <xf numFmtId="0" fontId="54" fillId="0" borderId="20" xfId="106" applyFont="1" applyBorder="1" applyAlignment="1">
      <alignment horizontal="center" shrinkToFit="1"/>
    </xf>
    <xf numFmtId="0" fontId="54" fillId="0" borderId="24" xfId="106" applyFont="1" applyBorder="1" applyAlignment="1">
      <alignment horizontal="center" shrinkToFit="1"/>
    </xf>
    <xf numFmtId="176" fontId="40" fillId="0" borderId="25" xfId="0" applyNumberFormat="1" applyFont="1" applyFill="1" applyBorder="1" applyAlignment="1">
      <alignment horizontal="center" vertical="center" shrinkToFit="1"/>
    </xf>
    <xf numFmtId="176" fontId="40" fillId="0" borderId="26" xfId="0" applyNumberFormat="1" applyFont="1" applyFill="1" applyBorder="1" applyAlignment="1">
      <alignment horizontal="center" vertical="center" shrinkToFit="1"/>
    </xf>
    <xf numFmtId="177" fontId="38" fillId="0" borderId="21" xfId="41" applyNumberFormat="1" applyFont="1" applyFill="1" applyBorder="1" applyAlignment="1">
      <alignment horizontal="center" vertical="center" shrinkToFit="1"/>
    </xf>
    <xf numFmtId="0" fontId="51" fillId="0" borderId="17" xfId="0" applyFont="1" applyFill="1" applyBorder="1" applyAlignment="1">
      <alignment horizontal="center" vertical="center" shrinkToFit="1"/>
    </xf>
    <xf numFmtId="0" fontId="38" fillId="0" borderId="17" xfId="0" applyFont="1" applyFill="1" applyBorder="1" applyAlignment="1">
      <alignment horizontal="center" vertical="center" shrinkToFit="1"/>
    </xf>
    <xf numFmtId="176" fontId="40" fillId="0" borderId="17" xfId="0" applyNumberFormat="1" applyFont="1" applyFill="1" applyBorder="1" applyAlignment="1">
      <alignment horizontal="center" vertical="center" shrinkToFit="1"/>
    </xf>
    <xf numFmtId="176" fontId="40" fillId="0" borderId="12" xfId="0" applyNumberFormat="1" applyFont="1" applyFill="1" applyBorder="1" applyAlignment="1">
      <alignment horizontal="center" vertical="center" shrinkToFit="1"/>
    </xf>
    <xf numFmtId="0" fontId="38" fillId="0" borderId="16" xfId="41" applyFont="1" applyFill="1" applyBorder="1" applyAlignment="1">
      <alignment horizontal="center" vertical="center" shrinkToFit="1"/>
    </xf>
    <xf numFmtId="177" fontId="38" fillId="0" borderId="32" xfId="41" applyNumberFormat="1" applyFont="1" applyFill="1" applyBorder="1" applyAlignment="1">
      <alignment horizontal="center" vertical="center" shrinkToFit="1"/>
    </xf>
    <xf numFmtId="0" fontId="38" fillId="0" borderId="16" xfId="0" applyFont="1" applyFill="1" applyBorder="1" applyAlignment="1">
      <alignment horizontal="center" vertical="center" shrinkToFit="1"/>
    </xf>
    <xf numFmtId="176" fontId="40" fillId="0" borderId="16" xfId="0" applyNumberFormat="1" applyFont="1" applyFill="1" applyBorder="1" applyAlignment="1">
      <alignment horizontal="center" vertical="center" shrinkToFit="1"/>
    </xf>
    <xf numFmtId="176" fontId="40" fillId="0" borderId="31" xfId="0" applyNumberFormat="1" applyFont="1" applyFill="1" applyBorder="1" applyAlignment="1">
      <alignment horizontal="center" vertical="center" shrinkToFit="1"/>
    </xf>
    <xf numFmtId="178" fontId="56" fillId="0" borderId="15" xfId="0" applyNumberFormat="1" applyFont="1" applyFill="1" applyBorder="1" applyAlignment="1">
      <alignment horizontal="center" vertical="center" shrinkToFit="1"/>
    </xf>
    <xf numFmtId="178" fontId="56" fillId="0" borderId="33" xfId="41" applyNumberFormat="1" applyFont="1" applyFill="1" applyBorder="1" applyAlignment="1">
      <alignment horizontal="center" vertical="center" shrinkToFit="1"/>
    </xf>
    <xf numFmtId="178" fontId="57" fillId="0" borderId="15" xfId="0" applyNumberFormat="1" applyFont="1" applyFill="1" applyBorder="1" applyAlignment="1">
      <alignment horizontal="center" vertical="center" shrinkToFit="1"/>
    </xf>
    <xf numFmtId="178" fontId="57" fillId="0" borderId="16" xfId="41" applyNumberFormat="1" applyFont="1" applyFill="1" applyBorder="1" applyAlignment="1">
      <alignment horizontal="center" vertical="center" shrinkToFit="1"/>
    </xf>
    <xf numFmtId="178" fontId="58" fillId="0" borderId="0" xfId="0" applyNumberFormat="1" applyFont="1" applyFill="1" applyBorder="1" applyAlignment="1">
      <alignment horizontal="center" vertical="center" shrinkToFit="1"/>
    </xf>
    <xf numFmtId="178" fontId="59" fillId="0" borderId="16" xfId="0" applyNumberFormat="1" applyFont="1" applyFill="1" applyBorder="1" applyAlignment="1">
      <alignment horizontal="center" vertical="center" shrinkToFit="1"/>
    </xf>
    <xf numFmtId="0" fontId="60" fillId="0" borderId="15" xfId="0" applyFont="1" applyFill="1" applyBorder="1" applyAlignment="1">
      <alignment horizontal="center" vertical="center" shrinkToFit="1"/>
    </xf>
    <xf numFmtId="0" fontId="60" fillId="0" borderId="17" xfId="0" applyFont="1" applyFill="1" applyBorder="1" applyAlignment="1">
      <alignment horizontal="center" vertical="center" shrinkToFit="1"/>
    </xf>
    <xf numFmtId="177" fontId="38" fillId="0" borderId="15" xfId="41" applyNumberFormat="1" applyFont="1" applyFill="1" applyBorder="1" applyAlignment="1">
      <alignment horizontal="center" vertical="center" shrinkToFit="1"/>
    </xf>
    <xf numFmtId="178" fontId="57" fillId="0" borderId="15" xfId="41" applyNumberFormat="1" applyFont="1" applyFill="1" applyBorder="1" applyAlignment="1">
      <alignment horizontal="center" vertical="center" shrinkToFit="1"/>
    </xf>
    <xf numFmtId="178" fontId="56" fillId="0" borderId="17" xfId="0" applyNumberFormat="1" applyFont="1" applyFill="1" applyBorder="1" applyAlignment="1">
      <alignment horizontal="center" vertical="center" shrinkToFit="1"/>
    </xf>
    <xf numFmtId="0" fontId="60" fillId="0" borderId="0" xfId="41" applyFont="1" applyFill="1" applyBorder="1" applyAlignment="1">
      <alignment horizontal="center" vertical="center" shrinkToFit="1"/>
    </xf>
    <xf numFmtId="0" fontId="60" fillId="0" borderId="0" xfId="0" applyFont="1" applyFill="1" applyBorder="1" applyAlignment="1">
      <alignment horizontal="center" vertical="center"/>
    </xf>
    <xf numFmtId="177" fontId="38" fillId="0" borderId="17" xfId="41" applyNumberFormat="1" applyFont="1" applyFill="1" applyBorder="1" applyAlignment="1">
      <alignment horizontal="center" vertical="center" shrinkToFit="1"/>
    </xf>
    <xf numFmtId="178" fontId="56" fillId="0" borderId="16" xfId="0" applyNumberFormat="1" applyFont="1" applyFill="1" applyBorder="1" applyAlignment="1">
      <alignment horizontal="center" vertical="center" shrinkToFit="1"/>
    </xf>
    <xf numFmtId="178" fontId="56" fillId="0" borderId="18" xfId="0" applyNumberFormat="1" applyFont="1" applyFill="1" applyBorder="1" applyAlignment="1">
      <alignment horizontal="center" vertical="center" shrinkToFit="1"/>
    </xf>
    <xf numFmtId="178" fontId="57" fillId="0" borderId="16" xfId="0" applyNumberFormat="1" applyFont="1" applyFill="1" applyBorder="1" applyAlignment="1">
      <alignment horizontal="center" vertical="center" shrinkToFit="1"/>
    </xf>
    <xf numFmtId="0" fontId="41" fillId="0" borderId="17" xfId="0" applyFont="1" applyBorder="1" applyAlignment="1">
      <alignment horizontal="center" vertical="center"/>
    </xf>
    <xf numFmtId="178" fontId="59" fillId="0" borderId="0" xfId="0" applyNumberFormat="1" applyFont="1" applyFill="1" applyBorder="1" applyAlignment="1">
      <alignment horizontal="center" vertical="center" shrinkToFit="1"/>
    </xf>
    <xf numFmtId="0" fontId="37" fillId="0" borderId="0" xfId="0" applyFont="1" applyBorder="1" applyAlignment="1">
      <alignment shrinkToFit="1"/>
    </xf>
    <xf numFmtId="178" fontId="56" fillId="0" borderId="0" xfId="0" applyNumberFormat="1" applyFont="1" applyFill="1" applyBorder="1" applyAlignment="1">
      <alignment horizontal="center" vertical="center" shrinkToFit="1"/>
    </xf>
    <xf numFmtId="178" fontId="57" fillId="0" borderId="18" xfId="0" applyNumberFormat="1" applyFont="1" applyFill="1" applyBorder="1" applyAlignment="1">
      <alignment horizontal="center" vertical="center" shrinkToFit="1"/>
    </xf>
    <xf numFmtId="0" fontId="41" fillId="0" borderId="15" xfId="0" applyFont="1" applyBorder="1" applyAlignment="1">
      <alignment horizontal="center" vertical="center"/>
    </xf>
    <xf numFmtId="178" fontId="57" fillId="0" borderId="17" xfId="0" applyNumberFormat="1" applyFont="1" applyFill="1" applyBorder="1" applyAlignment="1">
      <alignment horizontal="center" vertical="center" shrinkToFit="1"/>
    </xf>
    <xf numFmtId="178" fontId="58" fillId="0" borderId="16" xfId="0" applyNumberFormat="1" applyFont="1" applyFill="1" applyBorder="1" applyAlignment="1">
      <alignment horizontal="center" vertical="center" shrinkToFit="1"/>
    </xf>
    <xf numFmtId="178" fontId="58" fillId="0" borderId="15" xfId="0" applyNumberFormat="1" applyFont="1" applyFill="1" applyBorder="1" applyAlignment="1">
      <alignment horizontal="center" vertical="center" shrinkToFit="1"/>
    </xf>
    <xf numFmtId="178" fontId="58" fillId="0" borderId="17" xfId="0" applyNumberFormat="1" applyFont="1" applyFill="1" applyBorder="1" applyAlignment="1">
      <alignment horizontal="center" vertical="center" shrinkToFit="1"/>
    </xf>
    <xf numFmtId="0" fontId="60" fillId="0" borderId="16" xfId="0" applyFont="1" applyFill="1" applyBorder="1" applyAlignment="1">
      <alignment horizontal="center" vertical="center" shrinkToFit="1"/>
    </xf>
    <xf numFmtId="0" fontId="60" fillId="0" borderId="0" xfId="0" applyFont="1" applyFill="1" applyBorder="1" applyAlignment="1">
      <alignment horizontal="center" vertical="center" shrinkToFit="1"/>
    </xf>
    <xf numFmtId="178" fontId="56" fillId="0" borderId="0" xfId="0" applyNumberFormat="1" applyFont="1" applyFill="1" applyBorder="1" applyAlignment="1">
      <alignment horizontal="center" vertical="center" shrinkToFit="1"/>
    </xf>
    <xf numFmtId="0" fontId="55" fillId="0" borderId="0" xfId="0" applyFont="1" applyFill="1" applyBorder="1" applyAlignment="1">
      <alignment horizontal="left" vertical="center" shrinkToFit="1"/>
    </xf>
    <xf numFmtId="0" fontId="42" fillId="0" borderId="11" xfId="106" applyFont="1" applyBorder="1" applyAlignment="1">
      <alignment horizontal="center" shrinkToFit="1"/>
    </xf>
    <xf numFmtId="178" fontId="59" fillId="0" borderId="16" xfId="0" applyNumberFormat="1" applyFont="1" applyFill="1" applyBorder="1" applyAlignment="1">
      <alignment horizontal="center" vertical="center" shrinkToFit="1"/>
    </xf>
    <xf numFmtId="0" fontId="60" fillId="0" borderId="15" xfId="0" applyFont="1" applyFill="1" applyBorder="1" applyAlignment="1">
      <alignment horizontal="center" vertical="center" wrapText="1" shrinkToFit="1"/>
    </xf>
    <xf numFmtId="0" fontId="60" fillId="0" borderId="17" xfId="0" applyFont="1" applyFill="1" applyBorder="1" applyAlignment="1">
      <alignment horizontal="center" vertical="center" wrapText="1" shrinkToFit="1"/>
    </xf>
    <xf numFmtId="0" fontId="60" fillId="0" borderId="16" xfId="0" applyFont="1" applyFill="1" applyBorder="1" applyAlignment="1">
      <alignment horizontal="center" vertical="center" wrapText="1" shrinkToFit="1"/>
    </xf>
    <xf numFmtId="0" fontId="60" fillId="0" borderId="13" xfId="0" applyFont="1" applyFill="1" applyBorder="1" applyAlignment="1">
      <alignment horizontal="center" vertical="center" wrapText="1" shrinkToFit="1"/>
    </xf>
    <xf numFmtId="0" fontId="35" fillId="24" borderId="25" xfId="0" applyFont="1" applyFill="1" applyBorder="1" applyAlignment="1">
      <alignment horizontal="center" vertical="center" shrinkToFit="1"/>
    </xf>
    <xf numFmtId="0" fontId="35" fillId="24" borderId="12" xfId="0" applyFont="1" applyFill="1" applyBorder="1" applyAlignment="1">
      <alignment horizontal="center" vertical="center" shrinkToFit="1"/>
    </xf>
    <xf numFmtId="0" fontId="60" fillId="0" borderId="0" xfId="0" applyFont="1" applyFill="1" applyBorder="1" applyAlignment="1">
      <alignment horizontal="center" vertical="center" wrapText="1" shrinkToFit="1"/>
    </xf>
    <xf numFmtId="0" fontId="52" fillId="0" borderId="0" xfId="0" applyFont="1" applyBorder="1" applyAlignment="1">
      <alignment horizontal="left" vertical="center" shrinkToFit="1"/>
    </xf>
    <xf numFmtId="0" fontId="53" fillId="0" borderId="0" xfId="0" applyFont="1" applyBorder="1" applyAlignment="1">
      <alignment horizontal="left" vertical="center" shrinkToFit="1"/>
    </xf>
    <xf numFmtId="0" fontId="34" fillId="24" borderId="19" xfId="0" applyFont="1" applyFill="1" applyBorder="1" applyAlignment="1">
      <alignment horizontal="center" vertical="center" shrinkToFit="1"/>
    </xf>
    <xf numFmtId="0" fontId="34" fillId="24" borderId="21" xfId="0" applyFont="1" applyFill="1" applyBorder="1" applyAlignment="1">
      <alignment horizontal="center" vertical="center" shrinkToFit="1"/>
    </xf>
    <xf numFmtId="0" fontId="34" fillId="24" borderId="13" xfId="0" applyFont="1" applyFill="1" applyBorder="1" applyAlignment="1">
      <alignment horizontal="center" vertical="center" shrinkToFit="1"/>
    </xf>
    <xf numFmtId="0" fontId="34" fillId="24" borderId="17" xfId="0" applyFont="1" applyFill="1" applyBorder="1" applyAlignment="1">
      <alignment horizontal="center" vertical="center" shrinkToFit="1"/>
    </xf>
    <xf numFmtId="0" fontId="19" fillId="24" borderId="13" xfId="0" applyFont="1" applyFill="1" applyBorder="1" applyAlignment="1">
      <alignment horizontal="center" vertical="center" shrinkToFit="1"/>
    </xf>
    <xf numFmtId="0" fontId="19" fillId="24" borderId="17" xfId="0" applyFont="1" applyFill="1" applyBorder="1" applyAlignment="1">
      <alignment horizontal="center" vertical="center" shrinkToFit="1"/>
    </xf>
    <xf numFmtId="0" fontId="36" fillId="24" borderId="13" xfId="0" applyFont="1" applyFill="1" applyBorder="1" applyAlignment="1">
      <alignment horizontal="center" vertical="center" shrinkToFit="1"/>
    </xf>
    <xf numFmtId="0" fontId="35" fillId="24" borderId="13" xfId="0" applyFont="1" applyFill="1" applyBorder="1" applyAlignment="1">
      <alignment horizontal="center" vertical="center" wrapText="1" shrinkToFit="1"/>
    </xf>
    <xf numFmtId="0" fontId="35" fillId="24" borderId="17" xfId="0" applyFont="1" applyFill="1" applyBorder="1" applyAlignment="1">
      <alignment horizontal="center" vertical="center" wrapText="1" shrinkToFit="1"/>
    </xf>
    <xf numFmtId="178" fontId="59" fillId="0" borderId="16" xfId="0" applyNumberFormat="1" applyFont="1" applyFill="1" applyBorder="1" applyAlignment="1">
      <alignment horizontal="center" vertical="center" shrinkToFit="1"/>
    </xf>
    <xf numFmtId="178" fontId="56" fillId="0" borderId="0" xfId="0" applyNumberFormat="1" applyFont="1" applyFill="1" applyBorder="1" applyAlignment="1">
      <alignment horizontal="center" vertical="center" shrinkToFit="1"/>
    </xf>
    <xf numFmtId="0" fontId="43" fillId="0" borderId="22" xfId="106" applyFont="1" applyBorder="1" applyAlignment="1">
      <alignment horizontal="center" shrinkToFit="1"/>
    </xf>
    <xf numFmtId="0" fontId="42" fillId="0" borderId="10" xfId="106" applyFont="1" applyBorder="1" applyAlignment="1">
      <alignment horizontal="center" shrinkToFit="1"/>
    </xf>
    <xf numFmtId="0" fontId="42" fillId="0" borderId="22" xfId="106" applyFont="1" applyBorder="1" applyAlignment="1">
      <alignment horizontal="center" shrinkToFit="1"/>
    </xf>
    <xf numFmtId="0" fontId="36" fillId="24" borderId="28" xfId="0" applyFont="1" applyFill="1" applyBorder="1" applyAlignment="1">
      <alignment horizontal="center" vertical="center" wrapText="1" shrinkToFit="1"/>
    </xf>
    <xf numFmtId="0" fontId="36" fillId="24" borderId="27" xfId="0" applyFont="1" applyFill="1" applyBorder="1" applyAlignment="1">
      <alignment horizontal="center" vertical="center" shrinkToFit="1"/>
    </xf>
    <xf numFmtId="0" fontId="35" fillId="24" borderId="13" xfId="0" applyFont="1" applyFill="1" applyBorder="1" applyAlignment="1">
      <alignment horizontal="center" vertical="center" wrapText="1"/>
    </xf>
    <xf numFmtId="0" fontId="35" fillId="24" borderId="17" xfId="0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 wrapText="1" shrinkToFit="1"/>
    </xf>
    <xf numFmtId="0" fontId="60" fillId="0" borderId="0" xfId="0" applyFont="1" applyFill="1" applyBorder="1" applyAlignment="1">
      <alignment horizontal="center" vertical="center" shrinkToFit="1"/>
    </xf>
    <xf numFmtId="0" fontId="55" fillId="0" borderId="0" xfId="0" applyFont="1" applyFill="1" applyBorder="1" applyAlignment="1">
      <alignment horizontal="left" vertical="center" shrinkToFit="1"/>
    </xf>
    <xf numFmtId="0" fontId="61" fillId="0" borderId="0" xfId="0" applyFont="1" applyFill="1" applyBorder="1" applyAlignment="1">
      <alignment horizontal="left" vertical="center" shrinkToFit="1"/>
    </xf>
    <xf numFmtId="0" fontId="40" fillId="0" borderId="22" xfId="106" applyFont="1" applyBorder="1" applyAlignment="1">
      <alignment horizontal="center" shrinkToFit="1"/>
    </xf>
    <xf numFmtId="0" fontId="40" fillId="0" borderId="10" xfId="106" applyFont="1" applyBorder="1" applyAlignment="1">
      <alignment horizontal="center" shrinkToFit="1"/>
    </xf>
    <xf numFmtId="0" fontId="40" fillId="0" borderId="29" xfId="106" applyFont="1" applyBorder="1" applyAlignment="1">
      <alignment horizontal="center" shrinkToFit="1"/>
    </xf>
    <xf numFmtId="0" fontId="40" fillId="0" borderId="30" xfId="106" applyFont="1" applyBorder="1" applyAlignment="1">
      <alignment horizontal="center" shrinkToFit="1"/>
    </xf>
    <xf numFmtId="0" fontId="54" fillId="0" borderId="29" xfId="106" applyFont="1" applyBorder="1" applyAlignment="1">
      <alignment horizontal="center" shrinkToFit="1"/>
    </xf>
    <xf numFmtId="0" fontId="54" fillId="0" borderId="30" xfId="106" applyFont="1" applyBorder="1" applyAlignment="1">
      <alignment horizontal="center" shrinkToFit="1"/>
    </xf>
    <xf numFmtId="0" fontId="62" fillId="0" borderId="0" xfId="0" applyFont="1" applyFill="1" applyBorder="1" applyAlignment="1">
      <alignment horizontal="left" vertical="center" shrinkToFit="1"/>
    </xf>
  </cellXfs>
  <cellStyles count="107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4"/>
    <cellStyle name="一般 116" xfId="89"/>
    <cellStyle name="一般 16" xfId="90"/>
    <cellStyle name="一般 19" xfId="91"/>
    <cellStyle name="一般 2" xfId="38"/>
    <cellStyle name="一般 27" xfId="39"/>
    <cellStyle name="一般 3" xfId="40"/>
    <cellStyle name="一般 4" xfId="1"/>
    <cellStyle name="一般 4 2" xfId="105"/>
    <cellStyle name="一般 41" xfId="93"/>
    <cellStyle name="一般 47" xfId="92"/>
    <cellStyle name="一般 57" xfId="96"/>
    <cellStyle name="一般 63" xfId="97"/>
    <cellStyle name="一般 65" xfId="98"/>
    <cellStyle name="一般 66" xfId="99"/>
    <cellStyle name="一般 80" xfId="100"/>
    <cellStyle name="一般 81" xfId="101"/>
    <cellStyle name="一般 88" xfId="94"/>
    <cellStyle name="一般 89" xfId="95"/>
    <cellStyle name="一般 95" xfId="102"/>
    <cellStyle name="一般 96" xfId="103"/>
    <cellStyle name="一般_Sheet1" xfId="41"/>
    <cellStyle name="一般_清江10202-3月菜單_0111-送印" xfId="106"/>
    <cellStyle name="中等 2" xfId="43"/>
    <cellStyle name="中等 3" xfId="42"/>
    <cellStyle name="合計 2" xfId="45"/>
    <cellStyle name="合計 3" xfId="44"/>
    <cellStyle name="好 2" xfId="47"/>
    <cellStyle name="好 3" xfId="46"/>
    <cellStyle name="百分比 2" xfId="48"/>
    <cellStyle name="計算方式 2" xfId="50"/>
    <cellStyle name="計算方式 3" xfId="49"/>
    <cellStyle name="連結的儲存格 2" xfId="52"/>
    <cellStyle name="連結的儲存格 3" xfId="51"/>
    <cellStyle name="備註 2" xfId="54"/>
    <cellStyle name="備註 3" xfId="53"/>
    <cellStyle name="說明文字 2" xfId="56"/>
    <cellStyle name="說明文字 3" xfId="55"/>
    <cellStyle name="輔色1 2" xfId="58"/>
    <cellStyle name="輔色1 3" xfId="57"/>
    <cellStyle name="輔色2 2" xfId="60"/>
    <cellStyle name="輔色2 3" xfId="59"/>
    <cellStyle name="輔色3 2" xfId="62"/>
    <cellStyle name="輔色3 3" xfId="61"/>
    <cellStyle name="輔色4 2" xfId="64"/>
    <cellStyle name="輔色4 3" xfId="63"/>
    <cellStyle name="輔色5 2" xfId="66"/>
    <cellStyle name="輔色5 3" xfId="65"/>
    <cellStyle name="輔色6 2" xfId="68"/>
    <cellStyle name="輔色6 3" xfId="67"/>
    <cellStyle name="標題 1 2" xfId="71"/>
    <cellStyle name="標題 1 3" xfId="70"/>
    <cellStyle name="標題 2 2" xfId="73"/>
    <cellStyle name="標題 2 3" xfId="72"/>
    <cellStyle name="標題 3 2" xfId="75"/>
    <cellStyle name="標題 3 3" xfId="74"/>
    <cellStyle name="標題 4 2" xfId="77"/>
    <cellStyle name="標題 4 3" xfId="76"/>
    <cellStyle name="標題 5" xfId="78"/>
    <cellStyle name="標題 6" xfId="69"/>
    <cellStyle name="輸入 2" xfId="80"/>
    <cellStyle name="輸入 3" xfId="79"/>
    <cellStyle name="輸出 2" xfId="82"/>
    <cellStyle name="輸出 3" xfId="81"/>
    <cellStyle name="檢查儲存格 2" xfId="84"/>
    <cellStyle name="檢查儲存格 3" xfId="83"/>
    <cellStyle name="壞 2" xfId="86"/>
    <cellStyle name="壞 3" xfId="85"/>
    <cellStyle name="警告文字 2" xfId="88"/>
    <cellStyle name="警告文字 3" xfId="87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B3F5998-6DF1-41D5-9021-569BF46F1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1CF4A50D-7E21-4292-8822-85478EEA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1D70CD36-DAF8-4500-A174-2E2F7C869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625E2D2B-AAC6-4FB0-8676-D947FA11B987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B1CE296-98D6-4895-A1D9-6BE1D5AC5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412A7E20-5719-48C4-B8BB-718209A5C9D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412A7E20-5719-48C4-B8BB-718209A5C9D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88EFE80B-4CFC-407C-ADF3-3DF1CBB0B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A02FE5F-6FC1-4614-990E-3F59BE231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E4A47761-B5E7-4134-A33B-58F82B643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7D835B1-B153-4121-B74B-F8728919A47F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1928DDA-F05C-4EFB-853B-B7017C066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0976E11A-8E98-4B48-AF60-DB4938DBFF52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0976E11A-8E98-4B48-AF60-DB4938DBFF52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AE636ECD-E146-40EA-A2CC-96693D65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CB10DDDC-4E02-475E-AB50-EDF17ADE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8B540B1A-C6A3-4F76-B1ED-4C07B839D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3714E14D-B68F-48FE-AA3F-5A9AA138C038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53F1AE9-B45E-486D-B5B9-6C8C2236D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6815749C-1127-4464-A829-0084D354C8C5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6815749C-1127-4464-A829-0084D354C8C5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B17D0D6-7368-4364-81C7-446B937AC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820D683-B451-4913-AD75-09E721E6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3CAF245E-A2CB-425B-B79C-28E08BA4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6611D1BF-10A4-4294-BE30-349CE7FBDDA6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29FD37A-F0AC-4000-9C55-B221B02A0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A4668692-91B4-41FB-96FE-AFC9C1DD83CB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A4668692-91B4-41FB-96FE-AFC9C1DD83CB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文字方塊 1">
              <a:extLst>
                <a:ext uri="{FF2B5EF4-FFF2-40B4-BE49-F238E27FC236}">
                  <a16:creationId xmlns:a16="http://schemas.microsoft.com/office/drawing/2014/main" id="{D454433A-3A69-4C28-9F62-516A3D3E9AD6}"/>
                </a:ext>
              </a:extLst>
            </xdr:cNvPr>
            <xdr:cNvSpPr txBox="1"/>
          </xdr:nvSpPr>
          <xdr:spPr>
            <a:xfrm>
              <a:off x="10028237" y="14044612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2" name="文字方塊 1">
              <a:extLst>
                <a:ext uri="{FF2B5EF4-FFF2-40B4-BE49-F238E27FC236}">
                  <a16:creationId xmlns:a16="http://schemas.microsoft.com/office/drawing/2014/main" id="{D454433A-3A69-4C28-9F62-516A3D3E9AD6}"/>
                </a:ext>
              </a:extLst>
            </xdr:cNvPr>
            <xdr:cNvSpPr txBox="1"/>
          </xdr:nvSpPr>
          <xdr:spPr>
            <a:xfrm>
              <a:off x="10028237" y="14044612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88A0765-203C-46D9-A8FB-34011D84C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58835104-E24F-4B37-A308-FFD5EA11E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84A372CD-9EC4-492E-8902-79018464C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778BF81C-7E80-4588-8073-B0B6292F2571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E848ABC-821A-4F20-B367-B903EBC9B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F512E682-9DE3-4B00-B381-AFC0AC3DB66D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F512E682-9DE3-4B00-B381-AFC0AC3DB66D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67ADB5D-6D46-4F7F-84CE-A4E3BBE84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868900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55898C59-DE1A-4B71-800D-52B37E85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20294" y="553811"/>
          <a:ext cx="192166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17889D75-E1DA-4CB5-8C7B-09759C4F7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404985" y="103074"/>
          <a:ext cx="189309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DC2EBA6-3C8D-4B86-85F4-3F43D46A5F47}"/>
            </a:ext>
          </a:extLst>
        </xdr:cNvPr>
        <xdr:cNvSpPr txBox="1"/>
      </xdr:nvSpPr>
      <xdr:spPr>
        <a:xfrm>
          <a:off x="54429" y="258535"/>
          <a:ext cx="1486444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7B4BA85B-665B-43E5-9F19-B7ABF5ACB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9093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328612</xdr:colOff>
      <xdr:row>29</xdr:row>
      <xdr:rowOff>138112</xdr:rowOff>
    </xdr:from>
    <xdr:ext cx="17293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E5CA3FE9-829A-4194-8DFF-51BC568D1D0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zh-TW" altLang="en-US" sz="1100" i="1">
                        <a:latin typeface="Cambria Math" panose="02040503050406030204" pitchFamily="18" charset="0"/>
                      </a:rPr>
                      <m:t>「</m:t>
                    </m:r>
                  </m:oMath>
                </m:oMathPara>
              </a14:m>
              <a:endParaRPr lang="zh-TW" altLang="en-US" sz="1100"/>
            </a:p>
          </xdr:txBody>
        </xdr:sp>
      </mc:Choice>
      <mc:Fallback xmlns="">
        <xdr:sp macro="" textlink="">
          <xdr:nvSpPr>
            <xdr:cNvPr id="7" name="文字方塊 6">
              <a:extLst>
                <a:ext uri="{FF2B5EF4-FFF2-40B4-BE49-F238E27FC236}">
                  <a16:creationId xmlns:a16="http://schemas.microsoft.com/office/drawing/2014/main" id="{E5CA3FE9-829A-4194-8DFF-51BC568D1D0A}"/>
                </a:ext>
              </a:extLst>
            </xdr:cNvPr>
            <xdr:cNvSpPr txBox="1"/>
          </xdr:nvSpPr>
          <xdr:spPr>
            <a:xfrm>
              <a:off x="10034587" y="14130337"/>
              <a:ext cx="17293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zh-TW" altLang="en-US" sz="1100" i="0">
                  <a:latin typeface="Cambria Math" panose="02040503050406030204" pitchFamily="18" charset="0"/>
                </a:rPr>
                <a:t>「</a:t>
              </a:r>
              <a:endParaRPr lang="zh-TW" alt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3"/>
  <sheetViews>
    <sheetView view="pageBreakPreview" zoomScale="60" zoomScaleNormal="70" workbookViewId="0">
      <selection activeCell="K5" sqref="K5"/>
    </sheetView>
  </sheetViews>
  <sheetFormatPr defaultColWidth="9" defaultRowHeight="19.5"/>
  <cols>
    <col min="1" max="1" width="3.6328125" style="25" customWidth="1"/>
    <col min="2" max="2" width="3" style="25" customWidth="1"/>
    <col min="3" max="3" width="48.7265625" style="25" customWidth="1"/>
    <col min="4" max="4" width="38.7265625" style="25" customWidth="1"/>
    <col min="5" max="5" width="39.08984375" style="25" customWidth="1"/>
    <col min="6" max="6" width="26" style="25" customWidth="1"/>
    <col min="7" max="7" width="34.90625" style="25" customWidth="1"/>
    <col min="8" max="9" width="7.6328125" style="25" customWidth="1"/>
    <col min="10" max="10" width="10.36328125" style="25" customWidth="1"/>
    <col min="11" max="17" width="5" style="21" customWidth="1"/>
    <col min="18" max="16384" width="9" style="23"/>
  </cols>
  <sheetData>
    <row r="1" spans="1:30" s="3" customFormat="1">
      <c r="A1" s="98" t="s">
        <v>93</v>
      </c>
      <c r="B1" s="99"/>
      <c r="C1" s="99"/>
      <c r="D1" s="99"/>
      <c r="E1" s="99"/>
      <c r="F1" s="99"/>
      <c r="G1" s="99"/>
      <c r="H1" s="99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00" t="s">
        <v>6</v>
      </c>
      <c r="B3" s="102" t="s">
        <v>7</v>
      </c>
      <c r="C3" s="104" t="s">
        <v>8</v>
      </c>
      <c r="D3" s="104" t="s">
        <v>9</v>
      </c>
      <c r="E3" s="104" t="s">
        <v>10</v>
      </c>
      <c r="F3" s="104" t="s">
        <v>11</v>
      </c>
      <c r="G3" s="106" t="s">
        <v>12</v>
      </c>
      <c r="H3" s="106" t="s">
        <v>13</v>
      </c>
      <c r="I3" s="106" t="s">
        <v>83</v>
      </c>
      <c r="J3" s="114" t="s">
        <v>91</v>
      </c>
      <c r="K3" s="116" t="s">
        <v>38</v>
      </c>
      <c r="L3" s="107" t="s">
        <v>39</v>
      </c>
      <c r="M3" s="107" t="s">
        <v>14</v>
      </c>
      <c r="N3" s="107" t="s">
        <v>15</v>
      </c>
      <c r="O3" s="107" t="s">
        <v>16</v>
      </c>
      <c r="P3" s="107" t="s">
        <v>17</v>
      </c>
      <c r="Q3" s="95" t="s">
        <v>18</v>
      </c>
    </row>
    <row r="4" spans="1:30" s="11" customFormat="1" ht="95.25" customHeight="1" thickBot="1">
      <c r="A4" s="101"/>
      <c r="B4" s="103"/>
      <c r="C4" s="105"/>
      <c r="D4" s="105"/>
      <c r="E4" s="105"/>
      <c r="F4" s="105"/>
      <c r="G4" s="105"/>
      <c r="H4" s="105"/>
      <c r="I4" s="105"/>
      <c r="J4" s="115"/>
      <c r="K4" s="117"/>
      <c r="L4" s="108"/>
      <c r="M4" s="108"/>
      <c r="N4" s="108"/>
      <c r="O4" s="108"/>
      <c r="P4" s="108"/>
      <c r="Q4" s="96" t="s">
        <v>19</v>
      </c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s="13" customFormat="1" ht="57.75" customHeight="1">
      <c r="A5" s="54">
        <v>44927</v>
      </c>
      <c r="B5" s="53" t="s">
        <v>33</v>
      </c>
      <c r="C5" s="109" t="s">
        <v>47</v>
      </c>
      <c r="D5" s="109"/>
      <c r="E5" s="109"/>
      <c r="F5" s="109"/>
      <c r="G5" s="109"/>
      <c r="H5" s="55"/>
      <c r="I5" s="55"/>
      <c r="J5" s="55"/>
      <c r="K5" s="56">
        <v>0</v>
      </c>
      <c r="L5" s="56">
        <v>0</v>
      </c>
      <c r="M5" s="56">
        <v>0</v>
      </c>
      <c r="N5" s="56">
        <f>IF(I5="鮮奶",0.8,0)</f>
        <v>0</v>
      </c>
      <c r="O5" s="56">
        <v>0</v>
      </c>
      <c r="P5" s="56">
        <f>IF(H5="水果",1,0)</f>
        <v>0</v>
      </c>
      <c r="Q5" s="57">
        <v>0</v>
      </c>
    </row>
    <row r="6" spans="1:30" s="13" customFormat="1" ht="71.25" customHeight="1">
      <c r="A6" s="41">
        <f>A5+1</f>
        <v>44928</v>
      </c>
      <c r="B6" s="14" t="s">
        <v>34</v>
      </c>
      <c r="C6" s="91" t="s">
        <v>101</v>
      </c>
      <c r="D6" s="91" t="s">
        <v>100</v>
      </c>
      <c r="E6" s="91" t="s">
        <v>66</v>
      </c>
      <c r="F6" s="64" t="s">
        <v>54</v>
      </c>
      <c r="G6" s="91" t="s">
        <v>102</v>
      </c>
      <c r="H6" s="15"/>
      <c r="I6" s="15" t="s">
        <v>63</v>
      </c>
      <c r="J6" s="15"/>
      <c r="K6" s="16">
        <v>4</v>
      </c>
      <c r="L6" s="16">
        <v>2.2000000000000002</v>
      </c>
      <c r="M6" s="16">
        <v>2.1</v>
      </c>
      <c r="N6" s="16">
        <f t="shared" ref="N6:N29" si="0">IF(I6="鮮奶",0.8,0)</f>
        <v>0.8</v>
      </c>
      <c r="O6" s="16">
        <v>2.5</v>
      </c>
      <c r="P6" s="16">
        <f t="shared" ref="P6:P29" si="1">IF(H6="水果",1,0)</f>
        <v>0</v>
      </c>
      <c r="Q6" s="47">
        <f t="shared" ref="Q6:Q29" si="2">K6*70+L6*75+M6*25+N6*150+O6*45+P6*60</f>
        <v>730</v>
      </c>
    </row>
    <row r="7" spans="1:30" s="13" customFormat="1" ht="66.75" customHeight="1">
      <c r="A7" s="41">
        <f>A6+1</f>
        <v>44929</v>
      </c>
      <c r="B7" s="14" t="s">
        <v>35</v>
      </c>
      <c r="C7" s="64" t="s">
        <v>67</v>
      </c>
      <c r="D7" s="91" t="s">
        <v>103</v>
      </c>
      <c r="E7" s="91" t="s">
        <v>104</v>
      </c>
      <c r="F7" s="64" t="s">
        <v>58</v>
      </c>
      <c r="G7" s="91" t="s">
        <v>105</v>
      </c>
      <c r="H7" s="15" t="s">
        <v>65</v>
      </c>
      <c r="I7" s="15"/>
      <c r="J7" s="15"/>
      <c r="K7" s="16">
        <v>4.2</v>
      </c>
      <c r="L7" s="16">
        <v>2.6</v>
      </c>
      <c r="M7" s="16">
        <v>1.8</v>
      </c>
      <c r="N7" s="16">
        <f t="shared" si="0"/>
        <v>0</v>
      </c>
      <c r="O7" s="16">
        <v>2.5</v>
      </c>
      <c r="P7" s="16">
        <f t="shared" si="1"/>
        <v>1</v>
      </c>
      <c r="Q7" s="47">
        <f t="shared" si="2"/>
        <v>706.5</v>
      </c>
      <c r="S7" s="97"/>
    </row>
    <row r="8" spans="1:30" s="13" customFormat="1" ht="59.25" customHeight="1">
      <c r="A8" s="41">
        <f>A7+1</f>
        <v>44930</v>
      </c>
      <c r="B8" s="14" t="s">
        <v>2</v>
      </c>
      <c r="C8" s="64" t="s">
        <v>43</v>
      </c>
      <c r="D8" s="91" t="s">
        <v>106</v>
      </c>
      <c r="E8" s="91" t="s">
        <v>107</v>
      </c>
      <c r="F8" s="64" t="s">
        <v>51</v>
      </c>
      <c r="G8" s="91" t="s">
        <v>68</v>
      </c>
      <c r="H8" s="15" t="s">
        <v>65</v>
      </c>
      <c r="I8" s="15"/>
      <c r="J8" s="15"/>
      <c r="K8" s="16">
        <v>4.0999999999999996</v>
      </c>
      <c r="L8" s="16">
        <v>2.7</v>
      </c>
      <c r="M8" s="16">
        <v>1.2</v>
      </c>
      <c r="N8" s="16">
        <f t="shared" si="0"/>
        <v>0</v>
      </c>
      <c r="O8" s="16">
        <v>2.5</v>
      </c>
      <c r="P8" s="16">
        <f t="shared" si="1"/>
        <v>1</v>
      </c>
      <c r="Q8" s="47">
        <f t="shared" si="2"/>
        <v>692</v>
      </c>
    </row>
    <row r="9" spans="1:30" s="18" customFormat="1" ht="59.25" customHeight="1" thickBot="1">
      <c r="A9" s="48">
        <f>A8+1</f>
        <v>44931</v>
      </c>
      <c r="B9" s="17" t="s">
        <v>3</v>
      </c>
      <c r="C9" s="65" t="s">
        <v>55</v>
      </c>
      <c r="D9" s="92" t="s">
        <v>108</v>
      </c>
      <c r="E9" s="92" t="s">
        <v>109</v>
      </c>
      <c r="F9" s="65" t="s">
        <v>42</v>
      </c>
      <c r="G9" s="92" t="s">
        <v>69</v>
      </c>
      <c r="H9" s="49" t="s">
        <v>65</v>
      </c>
      <c r="I9" s="50"/>
      <c r="J9" s="50"/>
      <c r="K9" s="51">
        <v>4.8</v>
      </c>
      <c r="L9" s="51">
        <v>2.1</v>
      </c>
      <c r="M9" s="51">
        <v>1.2</v>
      </c>
      <c r="N9" s="51">
        <f t="shared" si="0"/>
        <v>0</v>
      </c>
      <c r="O9" s="51">
        <v>2.8</v>
      </c>
      <c r="P9" s="51">
        <f t="shared" si="1"/>
        <v>1</v>
      </c>
      <c r="Q9" s="52">
        <f t="shared" si="2"/>
        <v>709.5</v>
      </c>
      <c r="AB9" s="76"/>
    </row>
    <row r="10" spans="1:30" s="13" customFormat="1" ht="59.25" customHeight="1">
      <c r="A10" s="54">
        <f>A9+3</f>
        <v>44934</v>
      </c>
      <c r="B10" s="53" t="s">
        <v>4</v>
      </c>
      <c r="C10" s="85" t="s">
        <v>59</v>
      </c>
      <c r="D10" s="91" t="s">
        <v>112</v>
      </c>
      <c r="E10" s="93" t="s">
        <v>71</v>
      </c>
      <c r="F10" s="85" t="s">
        <v>48</v>
      </c>
      <c r="G10" s="93" t="s">
        <v>110</v>
      </c>
      <c r="H10" s="55" t="s">
        <v>65</v>
      </c>
      <c r="I10" s="55"/>
      <c r="J10" s="55"/>
      <c r="K10" s="56">
        <v>4.3</v>
      </c>
      <c r="L10" s="56">
        <v>2.4</v>
      </c>
      <c r="M10" s="56">
        <v>1.3</v>
      </c>
      <c r="N10" s="56">
        <f>IF(I10="鮮奶",0.8,0)</f>
        <v>0</v>
      </c>
      <c r="O10" s="56">
        <v>2.8</v>
      </c>
      <c r="P10" s="12">
        <f t="shared" si="1"/>
        <v>1</v>
      </c>
      <c r="Q10" s="46">
        <f t="shared" si="2"/>
        <v>699.5</v>
      </c>
      <c r="T10" s="76"/>
      <c r="U10" s="76"/>
      <c r="V10" s="76"/>
    </row>
    <row r="11" spans="1:30" s="13" customFormat="1" ht="59.25" customHeight="1">
      <c r="A11" s="41">
        <f>A10+1</f>
        <v>44935</v>
      </c>
      <c r="B11" s="14" t="s">
        <v>5</v>
      </c>
      <c r="C11" s="64" t="s">
        <v>62</v>
      </c>
      <c r="D11" s="91" t="s">
        <v>111</v>
      </c>
      <c r="E11" s="91" t="s">
        <v>113</v>
      </c>
      <c r="F11" s="64" t="s">
        <v>49</v>
      </c>
      <c r="G11" s="91" t="s">
        <v>72</v>
      </c>
      <c r="H11" s="15" t="s">
        <v>65</v>
      </c>
      <c r="I11" s="15"/>
      <c r="J11" s="15"/>
      <c r="K11" s="16">
        <v>4</v>
      </c>
      <c r="L11" s="16">
        <v>2.5</v>
      </c>
      <c r="M11" s="16">
        <v>1.5</v>
      </c>
      <c r="N11" s="16">
        <f t="shared" si="0"/>
        <v>0</v>
      </c>
      <c r="O11" s="16">
        <v>2.5</v>
      </c>
      <c r="P11" s="16">
        <f t="shared" si="1"/>
        <v>1</v>
      </c>
      <c r="Q11" s="47">
        <f t="shared" si="2"/>
        <v>677.5</v>
      </c>
      <c r="U11" s="69"/>
      <c r="AA11" s="70"/>
    </row>
    <row r="12" spans="1:30" s="13" customFormat="1" ht="59.25" customHeight="1">
      <c r="A12" s="41">
        <f>A11+1</f>
        <v>44936</v>
      </c>
      <c r="B12" s="14" t="s">
        <v>1</v>
      </c>
      <c r="C12" s="64" t="s">
        <v>45</v>
      </c>
      <c r="D12" s="91" t="s">
        <v>114</v>
      </c>
      <c r="E12" s="91" t="s">
        <v>73</v>
      </c>
      <c r="F12" s="64" t="s">
        <v>61</v>
      </c>
      <c r="G12" s="91" t="s">
        <v>115</v>
      </c>
      <c r="H12" s="15" t="s">
        <v>65</v>
      </c>
      <c r="I12" s="15"/>
      <c r="J12" s="15"/>
      <c r="K12" s="16">
        <v>4.2</v>
      </c>
      <c r="L12" s="16">
        <v>2.1</v>
      </c>
      <c r="M12" s="16">
        <v>2</v>
      </c>
      <c r="N12" s="16">
        <f t="shared" si="0"/>
        <v>0</v>
      </c>
      <c r="O12" s="16">
        <v>2.5</v>
      </c>
      <c r="P12" s="16">
        <f t="shared" si="1"/>
        <v>1</v>
      </c>
      <c r="Q12" s="47">
        <f t="shared" si="2"/>
        <v>674</v>
      </c>
    </row>
    <row r="13" spans="1:30" s="13" customFormat="1" ht="59.25" customHeight="1">
      <c r="A13" s="41">
        <f>A12+1</f>
        <v>44937</v>
      </c>
      <c r="B13" s="14" t="s">
        <v>2</v>
      </c>
      <c r="C13" s="91" t="s">
        <v>78</v>
      </c>
      <c r="D13" s="91" t="s">
        <v>116</v>
      </c>
      <c r="E13" s="64" t="s">
        <v>74</v>
      </c>
      <c r="F13" s="64" t="s">
        <v>50</v>
      </c>
      <c r="G13" s="93" t="s">
        <v>75</v>
      </c>
      <c r="H13" s="15"/>
      <c r="I13" s="15" t="s">
        <v>63</v>
      </c>
      <c r="J13" s="15"/>
      <c r="K13" s="16">
        <v>4.2</v>
      </c>
      <c r="L13" s="16">
        <v>2</v>
      </c>
      <c r="M13" s="16">
        <v>1.1000000000000001</v>
      </c>
      <c r="N13" s="16">
        <f t="shared" si="0"/>
        <v>0.8</v>
      </c>
      <c r="O13" s="16">
        <v>2.5</v>
      </c>
      <c r="P13" s="16">
        <f t="shared" si="1"/>
        <v>0</v>
      </c>
      <c r="Q13" s="47">
        <f t="shared" si="2"/>
        <v>704</v>
      </c>
    </row>
    <row r="14" spans="1:30" s="13" customFormat="1" ht="59.25" customHeight="1" thickBot="1">
      <c r="A14" s="48">
        <f>A13+1</f>
        <v>44938</v>
      </c>
      <c r="B14" s="17" t="s">
        <v>3</v>
      </c>
      <c r="C14" s="65" t="s">
        <v>46</v>
      </c>
      <c r="D14" s="92" t="s">
        <v>117</v>
      </c>
      <c r="E14" s="92" t="s">
        <v>118</v>
      </c>
      <c r="F14" s="92" t="s">
        <v>76</v>
      </c>
      <c r="G14" s="92" t="s">
        <v>77</v>
      </c>
      <c r="H14" s="81"/>
      <c r="I14" s="50"/>
      <c r="J14" s="50" t="s">
        <v>40</v>
      </c>
      <c r="K14" s="16">
        <v>4.2</v>
      </c>
      <c r="L14" s="16">
        <v>2.1</v>
      </c>
      <c r="M14" s="16">
        <v>2.1</v>
      </c>
      <c r="N14" s="16">
        <f t="shared" si="0"/>
        <v>0</v>
      </c>
      <c r="O14" s="16">
        <v>2.5</v>
      </c>
      <c r="P14" s="16">
        <f t="shared" si="1"/>
        <v>0</v>
      </c>
      <c r="Q14" s="47">
        <f t="shared" si="2"/>
        <v>616.5</v>
      </c>
      <c r="S14" s="76"/>
      <c r="V14" s="69"/>
    </row>
    <row r="15" spans="1:30" s="13" customFormat="1" ht="59.25" customHeight="1">
      <c r="A15" s="54">
        <f>A14+3</f>
        <v>44941</v>
      </c>
      <c r="B15" s="53" t="s">
        <v>4</v>
      </c>
      <c r="C15" s="85" t="s">
        <v>55</v>
      </c>
      <c r="D15" s="93" t="s">
        <v>126</v>
      </c>
      <c r="E15" s="93" t="s">
        <v>119</v>
      </c>
      <c r="F15" s="85" t="s">
        <v>51</v>
      </c>
      <c r="G15" s="94" t="s">
        <v>79</v>
      </c>
      <c r="H15" s="55"/>
      <c r="I15" s="55"/>
      <c r="J15" s="55" t="s">
        <v>84</v>
      </c>
      <c r="K15" s="12">
        <v>4.3</v>
      </c>
      <c r="L15" s="12">
        <v>2.4</v>
      </c>
      <c r="M15" s="12">
        <v>1.9</v>
      </c>
      <c r="N15" s="12">
        <f t="shared" si="0"/>
        <v>0</v>
      </c>
      <c r="O15" s="12">
        <v>2.5</v>
      </c>
      <c r="P15" s="12">
        <f t="shared" si="1"/>
        <v>0</v>
      </c>
      <c r="Q15" s="46">
        <f t="shared" si="2"/>
        <v>641</v>
      </c>
      <c r="S15" s="86"/>
    </row>
    <row r="16" spans="1:30" s="13" customFormat="1" ht="59.25" customHeight="1">
      <c r="A16" s="41">
        <f>A15+1</f>
        <v>44942</v>
      </c>
      <c r="B16" s="14" t="s">
        <v>5</v>
      </c>
      <c r="C16" s="64" t="s">
        <v>56</v>
      </c>
      <c r="D16" s="91" t="s">
        <v>124</v>
      </c>
      <c r="E16" s="91" t="s">
        <v>123</v>
      </c>
      <c r="F16" s="64" t="s">
        <v>52</v>
      </c>
      <c r="G16" s="93" t="s">
        <v>120</v>
      </c>
      <c r="H16" s="15" t="s">
        <v>65</v>
      </c>
      <c r="I16" s="15"/>
      <c r="J16" s="15"/>
      <c r="K16" s="16">
        <v>4.5</v>
      </c>
      <c r="L16" s="16">
        <v>2.5</v>
      </c>
      <c r="M16" s="16">
        <v>1.5</v>
      </c>
      <c r="N16" s="16">
        <f t="shared" si="0"/>
        <v>0</v>
      </c>
      <c r="O16" s="16">
        <v>2.5</v>
      </c>
      <c r="P16" s="16">
        <f t="shared" si="1"/>
        <v>1</v>
      </c>
      <c r="Q16" s="47">
        <f t="shared" si="2"/>
        <v>712.5</v>
      </c>
      <c r="S16" s="76"/>
      <c r="V16" s="70"/>
    </row>
    <row r="17" spans="1:23" s="13" customFormat="1" ht="59.25" customHeight="1">
      <c r="A17" s="41">
        <f>A16+1</f>
        <v>44943</v>
      </c>
      <c r="B17" s="14" t="s">
        <v>1</v>
      </c>
      <c r="C17" s="64" t="s">
        <v>57</v>
      </c>
      <c r="D17" s="91" t="s">
        <v>125</v>
      </c>
      <c r="E17" s="91" t="s">
        <v>80</v>
      </c>
      <c r="F17" s="64" t="s">
        <v>60</v>
      </c>
      <c r="G17" s="91" t="s">
        <v>121</v>
      </c>
      <c r="H17" s="15" t="s">
        <v>85</v>
      </c>
      <c r="I17" s="15"/>
      <c r="J17" s="15"/>
      <c r="K17" s="16">
        <v>4.5</v>
      </c>
      <c r="L17" s="16">
        <v>2.1</v>
      </c>
      <c r="M17" s="16">
        <v>1.4</v>
      </c>
      <c r="N17" s="16">
        <f t="shared" si="0"/>
        <v>0</v>
      </c>
      <c r="O17" s="16">
        <v>2.5</v>
      </c>
      <c r="P17" s="16">
        <f t="shared" si="1"/>
        <v>1</v>
      </c>
      <c r="Q17" s="47">
        <f t="shared" si="2"/>
        <v>680</v>
      </c>
      <c r="T17" s="33"/>
    </row>
    <row r="18" spans="1:23" s="13" customFormat="1" ht="59.25" customHeight="1">
      <c r="A18" s="41">
        <f>A17+1</f>
        <v>44944</v>
      </c>
      <c r="B18" s="14" t="s">
        <v>2</v>
      </c>
      <c r="C18" s="64" t="s">
        <v>44</v>
      </c>
      <c r="D18" s="64" t="s">
        <v>130</v>
      </c>
      <c r="E18" s="91" t="s">
        <v>81</v>
      </c>
      <c r="F18" s="64" t="s">
        <v>53</v>
      </c>
      <c r="G18" s="91" t="s">
        <v>122</v>
      </c>
      <c r="H18" s="15" t="s">
        <v>65</v>
      </c>
      <c r="I18" s="15"/>
      <c r="J18" s="15"/>
      <c r="K18" s="16">
        <v>4</v>
      </c>
      <c r="L18" s="16">
        <v>2.1</v>
      </c>
      <c r="M18" s="16">
        <v>1.8</v>
      </c>
      <c r="N18" s="16">
        <f t="shared" si="0"/>
        <v>0</v>
      </c>
      <c r="O18" s="16">
        <v>2.5</v>
      </c>
      <c r="P18" s="16">
        <f t="shared" si="1"/>
        <v>1</v>
      </c>
      <c r="Q18" s="47">
        <f t="shared" si="2"/>
        <v>655</v>
      </c>
      <c r="S18" s="70"/>
      <c r="U18" s="87"/>
    </row>
    <row r="19" spans="1:23" s="13" customFormat="1" ht="59.25" customHeight="1" thickBot="1">
      <c r="A19" s="48">
        <f>A18+1</f>
        <v>44945</v>
      </c>
      <c r="B19" s="17" t="s">
        <v>37</v>
      </c>
      <c r="C19" s="92" t="s">
        <v>127</v>
      </c>
      <c r="D19" s="92" t="s">
        <v>129</v>
      </c>
      <c r="E19" s="65" t="s">
        <v>128</v>
      </c>
      <c r="F19" s="65" t="s">
        <v>70</v>
      </c>
      <c r="G19" s="65"/>
      <c r="H19" s="50"/>
      <c r="I19" s="50" t="s">
        <v>63</v>
      </c>
      <c r="J19" s="50" t="s">
        <v>82</v>
      </c>
      <c r="K19" s="51">
        <v>4.0999999999999996</v>
      </c>
      <c r="L19" s="51">
        <v>2.2999999999999998</v>
      </c>
      <c r="M19" s="51">
        <v>1.1000000000000001</v>
      </c>
      <c r="N19" s="51">
        <v>0</v>
      </c>
      <c r="O19" s="51">
        <v>2.8</v>
      </c>
      <c r="P19" s="51">
        <f t="shared" si="1"/>
        <v>0</v>
      </c>
      <c r="Q19" s="52">
        <f t="shared" si="2"/>
        <v>613</v>
      </c>
      <c r="T19" s="87"/>
      <c r="U19" s="76"/>
    </row>
    <row r="20" spans="1:23" s="13" customFormat="1" ht="59.25" hidden="1" customHeight="1">
      <c r="A20" s="54">
        <f>A19+3</f>
        <v>44948</v>
      </c>
      <c r="B20" s="53" t="s">
        <v>4</v>
      </c>
      <c r="C20" s="82"/>
      <c r="D20" s="82"/>
      <c r="E20" s="72"/>
      <c r="F20" s="72"/>
      <c r="G20" s="72"/>
      <c r="H20" s="55"/>
      <c r="I20" s="55"/>
      <c r="J20" s="55"/>
      <c r="K20" s="56" t="e">
        <f>#REF!</f>
        <v>#REF!</v>
      </c>
      <c r="L20" s="56" t="e">
        <f>#REF!+IF(J20="豆漿",0.5,0)</f>
        <v>#REF!</v>
      </c>
      <c r="M20" s="56" t="e">
        <f>#REF!</f>
        <v>#REF!</v>
      </c>
      <c r="N20" s="56">
        <f t="shared" si="0"/>
        <v>0</v>
      </c>
      <c r="O20" s="56" t="e">
        <f>#REF!</f>
        <v>#REF!</v>
      </c>
      <c r="P20" s="56">
        <f t="shared" si="1"/>
        <v>0</v>
      </c>
      <c r="Q20" s="57" t="e">
        <f t="shared" si="2"/>
        <v>#REF!</v>
      </c>
      <c r="U20" s="62"/>
    </row>
    <row r="21" spans="1:23" s="13" customFormat="1" ht="59.25" hidden="1" customHeight="1">
      <c r="A21" s="41">
        <f>A20+1</f>
        <v>44949</v>
      </c>
      <c r="B21" s="14" t="s">
        <v>5</v>
      </c>
      <c r="C21" s="83"/>
      <c r="D21" s="79"/>
      <c r="E21" s="82"/>
      <c r="F21" s="72"/>
      <c r="G21" s="58"/>
      <c r="H21" s="15"/>
      <c r="I21" s="15"/>
      <c r="J21" s="15"/>
      <c r="K21" s="16" t="e">
        <f>#REF!</f>
        <v>#REF!</v>
      </c>
      <c r="L21" s="16" t="e">
        <f>#REF!+IF(J21="豆漿",0.5,0)</f>
        <v>#REF!</v>
      </c>
      <c r="M21" s="16" t="e">
        <f>#REF!</f>
        <v>#REF!</v>
      </c>
      <c r="N21" s="16">
        <f t="shared" si="0"/>
        <v>0</v>
      </c>
      <c r="O21" s="16" t="e">
        <f>#REF!</f>
        <v>#REF!</v>
      </c>
      <c r="P21" s="16">
        <f t="shared" si="1"/>
        <v>0</v>
      </c>
      <c r="Q21" s="47" t="e">
        <f t="shared" si="2"/>
        <v>#REF!</v>
      </c>
      <c r="S21" s="69"/>
    </row>
    <row r="22" spans="1:23" s="13" customFormat="1" ht="59.25" hidden="1" customHeight="1">
      <c r="A22" s="41">
        <f>A21+1</f>
        <v>44950</v>
      </c>
      <c r="B22" s="14" t="s">
        <v>1</v>
      </c>
      <c r="C22" s="60"/>
      <c r="D22" s="60"/>
      <c r="E22" s="74"/>
      <c r="F22" s="72"/>
      <c r="G22" s="90"/>
      <c r="H22" s="15"/>
      <c r="I22" s="15"/>
      <c r="J22" s="15"/>
      <c r="K22" s="16" t="e">
        <f>#REF!</f>
        <v>#REF!</v>
      </c>
      <c r="L22" s="16" t="e">
        <f>#REF!+IF(J22="豆漿",0.5,0)</f>
        <v>#REF!</v>
      </c>
      <c r="M22" s="16" t="e">
        <f>#REF!</f>
        <v>#REF!</v>
      </c>
      <c r="N22" s="16">
        <f t="shared" si="0"/>
        <v>0</v>
      </c>
      <c r="O22" s="16" t="e">
        <f>#REF!</f>
        <v>#REF!</v>
      </c>
      <c r="P22" s="16">
        <f t="shared" si="1"/>
        <v>0</v>
      </c>
      <c r="Q22" s="47" t="e">
        <f t="shared" si="2"/>
        <v>#REF!</v>
      </c>
      <c r="S22" s="110"/>
      <c r="T22" s="110"/>
      <c r="U22" s="110"/>
      <c r="V22" s="110"/>
      <c r="W22" s="110"/>
    </row>
    <row r="23" spans="1:23" s="13" customFormat="1" ht="59.25" hidden="1" customHeight="1">
      <c r="A23" s="41">
        <f>A22+1</f>
        <v>44951</v>
      </c>
      <c r="B23" s="14" t="s">
        <v>2</v>
      </c>
      <c r="C23" s="58"/>
      <c r="D23" s="72"/>
      <c r="E23" s="72"/>
      <c r="F23" s="72"/>
      <c r="G23" s="73"/>
      <c r="H23" s="15"/>
      <c r="I23" s="15"/>
      <c r="J23" s="15"/>
      <c r="K23" s="16" t="e">
        <f>#REF!</f>
        <v>#REF!</v>
      </c>
      <c r="L23" s="16" t="e">
        <f>#REF!+IF(J23="豆漿",0.5,0)</f>
        <v>#REF!</v>
      </c>
      <c r="M23" s="16" t="e">
        <f>#REF!</f>
        <v>#REF!</v>
      </c>
      <c r="N23" s="16">
        <f t="shared" si="0"/>
        <v>0</v>
      </c>
      <c r="O23" s="16" t="e">
        <f>#REF!</f>
        <v>#REF!</v>
      </c>
      <c r="P23" s="16">
        <f t="shared" si="1"/>
        <v>0</v>
      </c>
      <c r="Q23" s="47" t="e">
        <f t="shared" si="2"/>
        <v>#REF!</v>
      </c>
      <c r="V23" s="62"/>
    </row>
    <row r="24" spans="1:23" s="13" customFormat="1" ht="59.25" hidden="1" customHeight="1" thickBot="1">
      <c r="A24" s="48">
        <f>A23+1</f>
        <v>44952</v>
      </c>
      <c r="B24" s="17" t="s">
        <v>3</v>
      </c>
      <c r="C24" s="81"/>
      <c r="D24" s="75"/>
      <c r="E24" s="68"/>
      <c r="F24" s="84"/>
      <c r="G24" s="68"/>
      <c r="H24" s="50"/>
      <c r="I24" s="50"/>
      <c r="J24" s="50"/>
      <c r="K24" s="51" t="e">
        <f>#REF!</f>
        <v>#REF!</v>
      </c>
      <c r="L24" s="51" t="e">
        <f>#REF!+IF(J24="豆漿",0.5,0)</f>
        <v>#REF!</v>
      </c>
      <c r="M24" s="51" t="e">
        <f>#REF!</f>
        <v>#REF!</v>
      </c>
      <c r="N24" s="51">
        <f t="shared" si="0"/>
        <v>0</v>
      </c>
      <c r="O24" s="51" t="e">
        <f>#REF!</f>
        <v>#REF!</v>
      </c>
      <c r="P24" s="51">
        <f t="shared" si="1"/>
        <v>0</v>
      </c>
      <c r="Q24" s="52" t="e">
        <f t="shared" si="2"/>
        <v>#REF!</v>
      </c>
    </row>
    <row r="25" spans="1:23" s="13" customFormat="1" ht="59.25" hidden="1" customHeight="1">
      <c r="A25" s="54">
        <f>A24+3</f>
        <v>44955</v>
      </c>
      <c r="B25" s="53" t="s">
        <v>4</v>
      </c>
      <c r="C25" s="74"/>
      <c r="D25" s="74"/>
      <c r="E25" s="82"/>
      <c r="F25" s="72"/>
      <c r="G25" s="72"/>
      <c r="H25" s="61"/>
      <c r="I25" s="55"/>
      <c r="J25" s="55"/>
      <c r="K25" s="56" t="e">
        <f>#REF!</f>
        <v>#REF!</v>
      </c>
      <c r="L25" s="56" t="e">
        <f>#REF!+IF(J25="豆漿",0.5,0)</f>
        <v>#REF!</v>
      </c>
      <c r="M25" s="56" t="e">
        <f>#REF!</f>
        <v>#REF!</v>
      </c>
      <c r="N25" s="56">
        <f t="shared" si="0"/>
        <v>0</v>
      </c>
      <c r="O25" s="56" t="e">
        <f>#REF!</f>
        <v>#REF!</v>
      </c>
      <c r="P25" s="56">
        <f t="shared" si="1"/>
        <v>0</v>
      </c>
      <c r="Q25" s="57" t="e">
        <f t="shared" si="2"/>
        <v>#REF!</v>
      </c>
      <c r="S25" s="58"/>
      <c r="T25" s="87"/>
      <c r="U25" s="87"/>
    </row>
    <row r="26" spans="1:23" s="13" customFormat="1" ht="59.25" hidden="1" customHeight="1">
      <c r="A26" s="41">
        <f>A25+1</f>
        <v>44956</v>
      </c>
      <c r="B26" s="14" t="s">
        <v>5</v>
      </c>
      <c r="C26" s="58"/>
      <c r="D26" s="80"/>
      <c r="E26" s="72"/>
      <c r="F26" s="72"/>
      <c r="G26" s="83"/>
      <c r="H26" s="67"/>
      <c r="I26" s="15"/>
      <c r="J26" s="15"/>
      <c r="K26" s="16" t="e">
        <f>#REF!</f>
        <v>#REF!</v>
      </c>
      <c r="L26" s="16" t="e">
        <f>#REF!+IF(J26="豆漿",0.5,0)</f>
        <v>#REF!</v>
      </c>
      <c r="M26" s="16" t="e">
        <f>#REF!</f>
        <v>#REF!</v>
      </c>
      <c r="N26" s="16">
        <f t="shared" si="0"/>
        <v>0</v>
      </c>
      <c r="O26" s="16" t="e">
        <f>#REF!</f>
        <v>#REF!</v>
      </c>
      <c r="P26" s="16">
        <f t="shared" si="1"/>
        <v>0</v>
      </c>
      <c r="Q26" s="47" t="e">
        <f t="shared" si="2"/>
        <v>#REF!</v>
      </c>
    </row>
    <row r="27" spans="1:23" s="13" customFormat="1" ht="59.25" hidden="1" customHeight="1">
      <c r="A27" s="66">
        <f>A26+1</f>
        <v>44957</v>
      </c>
      <c r="B27" s="14" t="s">
        <v>35</v>
      </c>
      <c r="C27" s="83"/>
      <c r="D27" s="58"/>
      <c r="E27" s="72"/>
      <c r="F27" s="72"/>
      <c r="G27" s="82"/>
      <c r="H27" s="59"/>
      <c r="I27" s="55"/>
      <c r="J27" s="55"/>
      <c r="K27" s="56" t="e">
        <f>#REF!</f>
        <v>#REF!</v>
      </c>
      <c r="L27" s="56" t="e">
        <f>#REF!+IF(J27="豆漿",0.5,0)</f>
        <v>#REF!</v>
      </c>
      <c r="M27" s="56" t="e">
        <f>#REF!</f>
        <v>#REF!</v>
      </c>
      <c r="N27" s="56">
        <f t="shared" si="0"/>
        <v>0</v>
      </c>
      <c r="O27" s="56" t="e">
        <f>#REF!</f>
        <v>#REF!</v>
      </c>
      <c r="P27" s="56">
        <f t="shared" si="1"/>
        <v>0</v>
      </c>
      <c r="Q27" s="57" t="e">
        <f t="shared" si="2"/>
        <v>#REF!</v>
      </c>
    </row>
    <row r="28" spans="1:23" s="13" customFormat="1" ht="59.25" hidden="1" customHeight="1">
      <c r="A28" s="66">
        <f>A27+1</f>
        <v>44958</v>
      </c>
      <c r="B28" s="14" t="s">
        <v>36</v>
      </c>
      <c r="C28" s="58"/>
      <c r="D28" s="72"/>
      <c r="E28" s="72"/>
      <c r="F28" s="72"/>
      <c r="G28" s="58"/>
      <c r="H28" s="67"/>
      <c r="I28" s="15"/>
      <c r="J28" s="15"/>
      <c r="K28" s="16" t="e">
        <f>#REF!</f>
        <v>#REF!</v>
      </c>
      <c r="L28" s="16" t="e">
        <f>#REF!+IF(J28="豆漿",0.5,0)</f>
        <v>#REF!</v>
      </c>
      <c r="M28" s="16" t="e">
        <f>#REF!</f>
        <v>#REF!</v>
      </c>
      <c r="N28" s="16">
        <f t="shared" si="0"/>
        <v>0</v>
      </c>
      <c r="O28" s="16" t="e">
        <f>#REF!</f>
        <v>#REF!</v>
      </c>
      <c r="P28" s="16">
        <f t="shared" si="1"/>
        <v>0</v>
      </c>
      <c r="Q28" s="16" t="e">
        <f t="shared" si="2"/>
        <v>#REF!</v>
      </c>
    </row>
    <row r="29" spans="1:23" s="13" customFormat="1" ht="59.25" hidden="1" customHeight="1" thickBot="1">
      <c r="A29" s="71">
        <f>A28+1</f>
        <v>44959</v>
      </c>
      <c r="B29" s="17" t="s">
        <v>37</v>
      </c>
      <c r="C29" s="68"/>
      <c r="D29" s="68"/>
      <c r="E29" s="68"/>
      <c r="F29" s="81"/>
      <c r="G29" s="68"/>
      <c r="H29" s="50"/>
      <c r="I29" s="50"/>
      <c r="J29" s="50"/>
      <c r="K29" s="51" t="e">
        <f>#REF!</f>
        <v>#REF!</v>
      </c>
      <c r="L29" s="51" t="e">
        <f>#REF!+IF(J29="豆漿",0.5,0)</f>
        <v>#REF!</v>
      </c>
      <c r="M29" s="51" t="e">
        <f>#REF!</f>
        <v>#REF!</v>
      </c>
      <c r="N29" s="51">
        <f t="shared" si="0"/>
        <v>0</v>
      </c>
      <c r="O29" s="51" t="e">
        <f>#REF!</f>
        <v>#REF!</v>
      </c>
      <c r="P29" s="51">
        <f t="shared" si="1"/>
        <v>0</v>
      </c>
      <c r="Q29" s="51" t="e">
        <f t="shared" si="2"/>
        <v>#REF!</v>
      </c>
    </row>
    <row r="30" spans="1:23" ht="25.5" customHeight="1" thickBot="1">
      <c r="A30" s="19"/>
      <c r="B30" s="19"/>
      <c r="C30" s="111" t="s">
        <v>20</v>
      </c>
      <c r="D30" s="37" t="s">
        <v>21</v>
      </c>
      <c r="E30" s="113" t="s">
        <v>22</v>
      </c>
      <c r="F30" s="113" t="s">
        <v>23</v>
      </c>
      <c r="G30" s="113" t="s">
        <v>24</v>
      </c>
      <c r="H30" s="113" t="s">
        <v>25</v>
      </c>
      <c r="I30" s="112" t="s">
        <v>26</v>
      </c>
      <c r="J30" s="112"/>
      <c r="K30" s="112"/>
      <c r="L30" s="112"/>
      <c r="M30" s="122" t="s">
        <v>27</v>
      </c>
      <c r="N30" s="122" t="s">
        <v>28</v>
      </c>
      <c r="O30" s="20"/>
      <c r="P30" s="20"/>
    </row>
    <row r="31" spans="1:23" ht="19.5" customHeight="1" thickBot="1">
      <c r="A31" s="19"/>
      <c r="B31" s="19"/>
      <c r="C31" s="112"/>
      <c r="D31" s="89" t="s">
        <v>32</v>
      </c>
      <c r="E31" s="112"/>
      <c r="F31" s="112"/>
      <c r="G31" s="112"/>
      <c r="H31" s="112"/>
      <c r="I31" s="39" t="s">
        <v>29</v>
      </c>
      <c r="J31" s="124" t="s">
        <v>30</v>
      </c>
      <c r="K31" s="125"/>
      <c r="L31" s="40" t="s">
        <v>31</v>
      </c>
      <c r="M31" s="123"/>
      <c r="N31" s="123"/>
      <c r="O31" s="20"/>
      <c r="P31" s="20"/>
    </row>
    <row r="32" spans="1:23" ht="19.5" customHeight="1" thickBot="1">
      <c r="A32" s="19"/>
      <c r="B32" s="19"/>
      <c r="C32" s="42">
        <v>1</v>
      </c>
      <c r="D32" s="43">
        <v>2</v>
      </c>
      <c r="E32" s="43">
        <v>6</v>
      </c>
      <c r="F32" s="43">
        <v>5</v>
      </c>
      <c r="G32" s="43">
        <v>14</v>
      </c>
      <c r="H32" s="44">
        <v>0</v>
      </c>
      <c r="I32" s="42">
        <v>1</v>
      </c>
      <c r="J32" s="126">
        <v>3</v>
      </c>
      <c r="K32" s="127"/>
      <c r="L32" s="43">
        <v>0</v>
      </c>
      <c r="M32" s="43">
        <v>3</v>
      </c>
      <c r="N32" s="45">
        <v>3</v>
      </c>
      <c r="O32" s="20"/>
      <c r="P32" s="20"/>
    </row>
    <row r="33" spans="1:20" ht="47.25" customHeight="1">
      <c r="A33" s="128" t="s">
        <v>87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88"/>
    </row>
    <row r="34" spans="1:20" ht="37.5" customHeight="1">
      <c r="A34" s="120" t="s">
        <v>86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20" ht="25">
      <c r="C35" s="29"/>
      <c r="D35" s="28"/>
      <c r="E35" s="21"/>
      <c r="F35" s="24"/>
      <c r="G35" s="22"/>
      <c r="H35" s="22"/>
      <c r="I35" s="22"/>
      <c r="J35" s="22"/>
      <c r="K35" s="22"/>
      <c r="L35" s="23"/>
      <c r="M35" s="23"/>
      <c r="N35" s="23"/>
      <c r="O35" s="23"/>
      <c r="P35" s="23"/>
      <c r="Q35" s="23"/>
    </row>
    <row r="36" spans="1:20"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</row>
    <row r="37" spans="1:20" s="25" customFormat="1"/>
    <row r="38" spans="1:20" s="25" customFormat="1">
      <c r="C38" s="21"/>
    </row>
    <row r="39" spans="1:20" s="25" customFormat="1" ht="31">
      <c r="C39" s="21"/>
      <c r="E39" s="118"/>
      <c r="F39" s="119"/>
      <c r="G39" s="119"/>
      <c r="H39" s="119"/>
      <c r="I39" s="119"/>
      <c r="J39" s="30"/>
    </row>
    <row r="40" spans="1:20" s="25" customFormat="1">
      <c r="C40" s="21"/>
      <c r="D40" s="21"/>
      <c r="E40" s="24"/>
      <c r="F40" s="22"/>
      <c r="G40" s="22"/>
      <c r="H40" s="22"/>
      <c r="I40" s="30"/>
      <c r="J40" s="30"/>
    </row>
    <row r="41" spans="1:20" s="25" customFormat="1">
      <c r="C41" s="21"/>
      <c r="D41" s="21"/>
      <c r="E41" s="21"/>
      <c r="F41" s="21"/>
      <c r="G41" s="21"/>
      <c r="H41" s="21"/>
      <c r="I41" s="21"/>
      <c r="J41" s="21"/>
      <c r="K41" s="24"/>
      <c r="L41" s="22"/>
      <c r="M41" s="22"/>
      <c r="N41" s="22"/>
      <c r="O41" s="30"/>
    </row>
    <row r="42" spans="1:20" s="25" customFormat="1" ht="35.5">
      <c r="C42" s="21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</row>
    <row r="43" spans="1:20" s="25" customFormat="1">
      <c r="F43" s="31"/>
      <c r="K43" s="21"/>
      <c r="L43" s="21"/>
      <c r="M43" s="21"/>
      <c r="N43" s="21"/>
      <c r="O43" s="21"/>
      <c r="P43" s="21"/>
      <c r="Q43" s="21"/>
    </row>
    <row r="44" spans="1:20" s="25" customFormat="1">
      <c r="F44" s="7"/>
      <c r="K44" s="21"/>
      <c r="L44" s="21"/>
      <c r="M44" s="21"/>
      <c r="N44" s="21"/>
      <c r="O44" s="21"/>
      <c r="P44" s="21"/>
      <c r="Q44" s="21"/>
    </row>
    <row r="45" spans="1:20" ht="35.5"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</row>
    <row r="53" spans="3:17" ht="21.5">
      <c r="C53" s="32"/>
      <c r="D53" s="32"/>
      <c r="E53" s="32"/>
      <c r="F53" s="33"/>
      <c r="G53" s="34"/>
      <c r="H53" s="35"/>
      <c r="I53" s="35"/>
      <c r="J53" s="35"/>
      <c r="K53" s="36"/>
      <c r="L53" s="36"/>
      <c r="M53" s="36"/>
      <c r="N53" s="36"/>
      <c r="O53" s="36"/>
      <c r="P53" s="36"/>
      <c r="Q53" s="36"/>
    </row>
  </sheetData>
  <mergeCells count="34">
    <mergeCell ref="E39:I39"/>
    <mergeCell ref="D42:T42"/>
    <mergeCell ref="C45:S45"/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3"/>
  <sheetViews>
    <sheetView view="pageBreakPreview" zoomScale="60" zoomScaleNormal="70" workbookViewId="0">
      <selection activeCell="K5" sqref="K5:Q5"/>
    </sheetView>
  </sheetViews>
  <sheetFormatPr defaultColWidth="9" defaultRowHeight="19.5"/>
  <cols>
    <col min="1" max="1" width="3.6328125" style="25" customWidth="1"/>
    <col min="2" max="2" width="3" style="25" customWidth="1"/>
    <col min="3" max="3" width="48.453125" style="25" customWidth="1"/>
    <col min="4" max="4" width="34.7265625" style="25" customWidth="1"/>
    <col min="5" max="5" width="39.08984375" style="25" customWidth="1"/>
    <col min="6" max="6" width="26" style="25" customWidth="1"/>
    <col min="7" max="7" width="33.6328125" style="25" customWidth="1"/>
    <col min="8" max="9" width="7.6328125" style="25" customWidth="1"/>
    <col min="10" max="10" width="10.36328125" style="25" customWidth="1"/>
    <col min="11" max="17" width="5" style="21" customWidth="1"/>
    <col min="18" max="16384" width="9" style="23"/>
  </cols>
  <sheetData>
    <row r="1" spans="1:30" s="3" customFormat="1">
      <c r="A1" s="98" t="s">
        <v>94</v>
      </c>
      <c r="B1" s="99"/>
      <c r="C1" s="99"/>
      <c r="D1" s="99"/>
      <c r="E1" s="99"/>
      <c r="F1" s="99"/>
      <c r="G1" s="99"/>
      <c r="H1" s="99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00" t="s">
        <v>6</v>
      </c>
      <c r="B3" s="102" t="s">
        <v>7</v>
      </c>
      <c r="C3" s="104" t="s">
        <v>8</v>
      </c>
      <c r="D3" s="104" t="s">
        <v>9</v>
      </c>
      <c r="E3" s="104" t="s">
        <v>10</v>
      </c>
      <c r="F3" s="104" t="s">
        <v>11</v>
      </c>
      <c r="G3" s="106" t="s">
        <v>12</v>
      </c>
      <c r="H3" s="106" t="s">
        <v>13</v>
      </c>
      <c r="I3" s="106" t="s">
        <v>83</v>
      </c>
      <c r="J3" s="114" t="s">
        <v>91</v>
      </c>
      <c r="K3" s="116" t="s">
        <v>38</v>
      </c>
      <c r="L3" s="107" t="s">
        <v>39</v>
      </c>
      <c r="M3" s="107" t="s">
        <v>14</v>
      </c>
      <c r="N3" s="107" t="s">
        <v>15</v>
      </c>
      <c r="O3" s="107" t="s">
        <v>16</v>
      </c>
      <c r="P3" s="107" t="s">
        <v>17</v>
      </c>
      <c r="Q3" s="95" t="s">
        <v>18</v>
      </c>
    </row>
    <row r="4" spans="1:30" s="11" customFormat="1" ht="95.25" customHeight="1" thickBot="1">
      <c r="A4" s="101"/>
      <c r="B4" s="103"/>
      <c r="C4" s="105"/>
      <c r="D4" s="105"/>
      <c r="E4" s="105"/>
      <c r="F4" s="105"/>
      <c r="G4" s="105"/>
      <c r="H4" s="105"/>
      <c r="I4" s="105"/>
      <c r="J4" s="115"/>
      <c r="K4" s="117"/>
      <c r="L4" s="108"/>
      <c r="M4" s="108"/>
      <c r="N4" s="108"/>
      <c r="O4" s="108"/>
      <c r="P4" s="108"/>
      <c r="Q4" s="96" t="s">
        <v>19</v>
      </c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s="13" customFormat="1" ht="57.75" customHeight="1">
      <c r="A5" s="54">
        <v>44927</v>
      </c>
      <c r="B5" s="53" t="s">
        <v>33</v>
      </c>
      <c r="C5" s="109" t="s">
        <v>47</v>
      </c>
      <c r="D5" s="109"/>
      <c r="E5" s="109"/>
      <c r="F5" s="109"/>
      <c r="G5" s="109"/>
      <c r="H5" s="55"/>
      <c r="I5" s="55"/>
      <c r="J5" s="55"/>
      <c r="K5" s="56">
        <v>0</v>
      </c>
      <c r="L5" s="56">
        <v>0</v>
      </c>
      <c r="M5" s="56">
        <v>0</v>
      </c>
      <c r="N5" s="56">
        <f>IF(I5="鮮奶",0.8,0)</f>
        <v>0</v>
      </c>
      <c r="O5" s="56">
        <v>0</v>
      </c>
      <c r="P5" s="56">
        <f>IF(H5="水果",1,0)</f>
        <v>0</v>
      </c>
      <c r="Q5" s="57">
        <v>0</v>
      </c>
    </row>
    <row r="6" spans="1:30" s="13" customFormat="1" ht="71.25" customHeight="1">
      <c r="A6" s="41">
        <f>A5+1</f>
        <v>44928</v>
      </c>
      <c r="B6" s="14" t="s">
        <v>34</v>
      </c>
      <c r="C6" s="91" t="s">
        <v>101</v>
      </c>
      <c r="D6" s="91" t="s">
        <v>100</v>
      </c>
      <c r="E6" s="91" t="s">
        <v>66</v>
      </c>
      <c r="F6" s="64" t="s">
        <v>54</v>
      </c>
      <c r="G6" s="91" t="s">
        <v>102</v>
      </c>
      <c r="H6" s="15"/>
      <c r="I6" s="15" t="s">
        <v>63</v>
      </c>
      <c r="J6" s="15"/>
      <c r="K6" s="16">
        <v>4</v>
      </c>
      <c r="L6" s="16">
        <v>2.2000000000000002</v>
      </c>
      <c r="M6" s="16">
        <v>2.1</v>
      </c>
      <c r="N6" s="16">
        <f t="shared" ref="N6:N29" si="0">IF(I6="鮮奶",0.8,0)</f>
        <v>0.8</v>
      </c>
      <c r="O6" s="16">
        <v>2.5</v>
      </c>
      <c r="P6" s="16">
        <f t="shared" ref="P6:P29" si="1">IF(H6="水果",1,0)</f>
        <v>0</v>
      </c>
      <c r="Q6" s="47">
        <f t="shared" ref="Q6:Q29" si="2">K6*70+L6*75+M6*25+N6*150+O6*45+P6*60</f>
        <v>730</v>
      </c>
    </row>
    <row r="7" spans="1:30" s="13" customFormat="1" ht="66.75" customHeight="1">
      <c r="A7" s="41">
        <f>A6+1</f>
        <v>44929</v>
      </c>
      <c r="B7" s="14" t="s">
        <v>35</v>
      </c>
      <c r="C7" s="64" t="s">
        <v>67</v>
      </c>
      <c r="D7" s="91" t="s">
        <v>103</v>
      </c>
      <c r="E7" s="91" t="s">
        <v>104</v>
      </c>
      <c r="F7" s="64" t="s">
        <v>58</v>
      </c>
      <c r="G7" s="91" t="s">
        <v>105</v>
      </c>
      <c r="H7" s="15" t="s">
        <v>65</v>
      </c>
      <c r="I7" s="15"/>
      <c r="J7" s="15"/>
      <c r="K7" s="16">
        <v>4.2</v>
      </c>
      <c r="L7" s="16">
        <v>2.6</v>
      </c>
      <c r="M7" s="16">
        <v>1.8</v>
      </c>
      <c r="N7" s="16">
        <f t="shared" si="0"/>
        <v>0</v>
      </c>
      <c r="O7" s="16">
        <v>2.5</v>
      </c>
      <c r="P7" s="16">
        <f t="shared" si="1"/>
        <v>1</v>
      </c>
      <c r="Q7" s="47">
        <f t="shared" si="2"/>
        <v>706.5</v>
      </c>
    </row>
    <row r="8" spans="1:30" s="13" customFormat="1" ht="59.25" customHeight="1">
      <c r="A8" s="41">
        <f>A7+1</f>
        <v>44930</v>
      </c>
      <c r="B8" s="14" t="s">
        <v>2</v>
      </c>
      <c r="C8" s="64" t="s">
        <v>43</v>
      </c>
      <c r="D8" s="91" t="s">
        <v>106</v>
      </c>
      <c r="E8" s="91" t="s">
        <v>107</v>
      </c>
      <c r="F8" s="64" t="s">
        <v>51</v>
      </c>
      <c r="G8" s="91" t="s">
        <v>68</v>
      </c>
      <c r="H8" s="15" t="s">
        <v>65</v>
      </c>
      <c r="I8" s="15"/>
      <c r="J8" s="15"/>
      <c r="K8" s="16">
        <v>4.0999999999999996</v>
      </c>
      <c r="L8" s="16">
        <v>2.7</v>
      </c>
      <c r="M8" s="16">
        <v>1.2</v>
      </c>
      <c r="N8" s="16">
        <f t="shared" si="0"/>
        <v>0</v>
      </c>
      <c r="O8" s="16">
        <v>2.5</v>
      </c>
      <c r="P8" s="16">
        <f t="shared" si="1"/>
        <v>1</v>
      </c>
      <c r="Q8" s="47">
        <f t="shared" si="2"/>
        <v>692</v>
      </c>
    </row>
    <row r="9" spans="1:30" s="18" customFormat="1" ht="59.25" customHeight="1" thickBot="1">
      <c r="A9" s="48">
        <f>A8+1</f>
        <v>44931</v>
      </c>
      <c r="B9" s="17" t="s">
        <v>3</v>
      </c>
      <c r="C9" s="65" t="s">
        <v>55</v>
      </c>
      <c r="D9" s="92" t="s">
        <v>108</v>
      </c>
      <c r="E9" s="92" t="s">
        <v>109</v>
      </c>
      <c r="F9" s="65" t="s">
        <v>42</v>
      </c>
      <c r="G9" s="92" t="s">
        <v>69</v>
      </c>
      <c r="H9" s="49" t="s">
        <v>65</v>
      </c>
      <c r="I9" s="50"/>
      <c r="J9" s="50"/>
      <c r="K9" s="51">
        <v>4.8</v>
      </c>
      <c r="L9" s="51">
        <v>2.1</v>
      </c>
      <c r="M9" s="51">
        <v>1.2</v>
      </c>
      <c r="N9" s="51">
        <f t="shared" si="0"/>
        <v>0</v>
      </c>
      <c r="O9" s="51">
        <v>2.8</v>
      </c>
      <c r="P9" s="51">
        <f t="shared" si="1"/>
        <v>1</v>
      </c>
      <c r="Q9" s="52">
        <f t="shared" si="2"/>
        <v>709.5</v>
      </c>
      <c r="AB9" s="76"/>
    </row>
    <row r="10" spans="1:30" s="13" customFormat="1" ht="59.25" customHeight="1">
      <c r="A10" s="54">
        <f>A9+3</f>
        <v>44934</v>
      </c>
      <c r="B10" s="53" t="s">
        <v>4</v>
      </c>
      <c r="C10" s="85" t="s">
        <v>59</v>
      </c>
      <c r="D10" s="91" t="s">
        <v>112</v>
      </c>
      <c r="E10" s="93" t="s">
        <v>71</v>
      </c>
      <c r="F10" s="85" t="s">
        <v>48</v>
      </c>
      <c r="G10" s="93" t="s">
        <v>110</v>
      </c>
      <c r="H10" s="55" t="s">
        <v>65</v>
      </c>
      <c r="I10" s="55"/>
      <c r="J10" s="55"/>
      <c r="K10" s="56">
        <v>4.3</v>
      </c>
      <c r="L10" s="56">
        <v>2.4</v>
      </c>
      <c r="M10" s="56">
        <v>1.3</v>
      </c>
      <c r="N10" s="56">
        <f>IF(I10="鮮奶",0.8,0)</f>
        <v>0</v>
      </c>
      <c r="O10" s="56">
        <v>2.8</v>
      </c>
      <c r="P10" s="12">
        <f t="shared" si="1"/>
        <v>1</v>
      </c>
      <c r="Q10" s="46">
        <f t="shared" si="2"/>
        <v>699.5</v>
      </c>
      <c r="T10" s="76"/>
      <c r="U10" s="76"/>
      <c r="V10" s="76"/>
    </row>
    <row r="11" spans="1:30" s="13" customFormat="1" ht="59.25" customHeight="1">
      <c r="A11" s="41">
        <f>A10+1</f>
        <v>44935</v>
      </c>
      <c r="B11" s="14" t="s">
        <v>5</v>
      </c>
      <c r="C11" s="64" t="s">
        <v>62</v>
      </c>
      <c r="D11" s="91" t="s">
        <v>111</v>
      </c>
      <c r="E11" s="91" t="s">
        <v>113</v>
      </c>
      <c r="F11" s="64" t="s">
        <v>49</v>
      </c>
      <c r="G11" s="91" t="s">
        <v>72</v>
      </c>
      <c r="H11" s="15" t="s">
        <v>65</v>
      </c>
      <c r="I11" s="15"/>
      <c r="J11" s="15"/>
      <c r="K11" s="16">
        <v>4</v>
      </c>
      <c r="L11" s="16">
        <v>2.5</v>
      </c>
      <c r="M11" s="16">
        <v>1.5</v>
      </c>
      <c r="N11" s="16">
        <f t="shared" si="0"/>
        <v>0</v>
      </c>
      <c r="O11" s="16">
        <v>2.5</v>
      </c>
      <c r="P11" s="16">
        <f t="shared" si="1"/>
        <v>1</v>
      </c>
      <c r="Q11" s="47">
        <f t="shared" si="2"/>
        <v>677.5</v>
      </c>
      <c r="U11" s="69"/>
      <c r="AA11" s="70"/>
    </row>
    <row r="12" spans="1:30" s="13" customFormat="1" ht="59.25" customHeight="1">
      <c r="A12" s="41">
        <f>A11+1</f>
        <v>44936</v>
      </c>
      <c r="B12" s="14" t="s">
        <v>1</v>
      </c>
      <c r="C12" s="64" t="s">
        <v>45</v>
      </c>
      <c r="D12" s="91" t="s">
        <v>114</v>
      </c>
      <c r="E12" s="91" t="s">
        <v>73</v>
      </c>
      <c r="F12" s="64" t="s">
        <v>61</v>
      </c>
      <c r="G12" s="91" t="s">
        <v>115</v>
      </c>
      <c r="H12" s="15" t="s">
        <v>65</v>
      </c>
      <c r="I12" s="15"/>
      <c r="J12" s="15"/>
      <c r="K12" s="16">
        <v>4.2</v>
      </c>
      <c r="L12" s="16">
        <v>2.1</v>
      </c>
      <c r="M12" s="16">
        <v>2</v>
      </c>
      <c r="N12" s="16">
        <f t="shared" si="0"/>
        <v>0</v>
      </c>
      <c r="O12" s="16">
        <v>2.5</v>
      </c>
      <c r="P12" s="16">
        <f t="shared" si="1"/>
        <v>1</v>
      </c>
      <c r="Q12" s="47">
        <f t="shared" si="2"/>
        <v>674</v>
      </c>
    </row>
    <row r="13" spans="1:30" s="13" customFormat="1" ht="59.25" customHeight="1">
      <c r="A13" s="41">
        <f>A12+1</f>
        <v>44937</v>
      </c>
      <c r="B13" s="14" t="s">
        <v>2</v>
      </c>
      <c r="C13" s="91" t="s">
        <v>78</v>
      </c>
      <c r="D13" s="91" t="s">
        <v>116</v>
      </c>
      <c r="E13" s="64" t="s">
        <v>74</v>
      </c>
      <c r="F13" s="64" t="s">
        <v>50</v>
      </c>
      <c r="G13" s="93" t="s">
        <v>75</v>
      </c>
      <c r="H13" s="15"/>
      <c r="I13" s="15" t="s">
        <v>63</v>
      </c>
      <c r="J13" s="15"/>
      <c r="K13" s="16">
        <v>4.2</v>
      </c>
      <c r="L13" s="16">
        <v>2</v>
      </c>
      <c r="M13" s="16">
        <v>1.1000000000000001</v>
      </c>
      <c r="N13" s="16">
        <f t="shared" si="0"/>
        <v>0.8</v>
      </c>
      <c r="O13" s="16">
        <v>2.5</v>
      </c>
      <c r="P13" s="16">
        <f t="shared" si="1"/>
        <v>0</v>
      </c>
      <c r="Q13" s="47">
        <f t="shared" si="2"/>
        <v>704</v>
      </c>
    </row>
    <row r="14" spans="1:30" s="13" customFormat="1" ht="59.25" customHeight="1" thickBot="1">
      <c r="A14" s="48">
        <f>A13+1</f>
        <v>44938</v>
      </c>
      <c r="B14" s="17" t="s">
        <v>3</v>
      </c>
      <c r="C14" s="65" t="s">
        <v>46</v>
      </c>
      <c r="D14" s="92" t="s">
        <v>117</v>
      </c>
      <c r="E14" s="92" t="s">
        <v>118</v>
      </c>
      <c r="F14" s="92" t="s">
        <v>76</v>
      </c>
      <c r="G14" s="92" t="s">
        <v>77</v>
      </c>
      <c r="H14" s="81"/>
      <c r="I14" s="50"/>
      <c r="J14" s="50" t="s">
        <v>40</v>
      </c>
      <c r="K14" s="16">
        <v>4.2</v>
      </c>
      <c r="L14" s="16">
        <v>2.1</v>
      </c>
      <c r="M14" s="16">
        <v>2.1</v>
      </c>
      <c r="N14" s="16">
        <f t="shared" si="0"/>
        <v>0</v>
      </c>
      <c r="O14" s="16">
        <v>2.5</v>
      </c>
      <c r="P14" s="16">
        <f t="shared" si="1"/>
        <v>0</v>
      </c>
      <c r="Q14" s="47">
        <f t="shared" si="2"/>
        <v>616.5</v>
      </c>
      <c r="S14" s="76"/>
      <c r="V14" s="69"/>
    </row>
    <row r="15" spans="1:30" s="13" customFormat="1" ht="59.25" customHeight="1">
      <c r="A15" s="54">
        <f>A14+3</f>
        <v>44941</v>
      </c>
      <c r="B15" s="53" t="s">
        <v>4</v>
      </c>
      <c r="C15" s="85" t="s">
        <v>55</v>
      </c>
      <c r="D15" s="93" t="s">
        <v>126</v>
      </c>
      <c r="E15" s="93" t="s">
        <v>119</v>
      </c>
      <c r="F15" s="85" t="s">
        <v>51</v>
      </c>
      <c r="G15" s="94" t="s">
        <v>79</v>
      </c>
      <c r="H15" s="55"/>
      <c r="I15" s="55"/>
      <c r="J15" s="55" t="s">
        <v>84</v>
      </c>
      <c r="K15" s="12">
        <v>4.3</v>
      </c>
      <c r="L15" s="12">
        <v>2.4</v>
      </c>
      <c r="M15" s="12">
        <v>1.9</v>
      </c>
      <c r="N15" s="12">
        <f t="shared" si="0"/>
        <v>0</v>
      </c>
      <c r="O15" s="12">
        <v>2.5</v>
      </c>
      <c r="P15" s="12">
        <f t="shared" si="1"/>
        <v>0</v>
      </c>
      <c r="Q15" s="46">
        <f t="shared" si="2"/>
        <v>641</v>
      </c>
      <c r="S15" s="86"/>
    </row>
    <row r="16" spans="1:30" s="13" customFormat="1" ht="59.25" customHeight="1">
      <c r="A16" s="41">
        <f>A15+1</f>
        <v>44942</v>
      </c>
      <c r="B16" s="14" t="s">
        <v>5</v>
      </c>
      <c r="C16" s="64" t="s">
        <v>56</v>
      </c>
      <c r="D16" s="91" t="s">
        <v>124</v>
      </c>
      <c r="E16" s="91" t="s">
        <v>123</v>
      </c>
      <c r="F16" s="64" t="s">
        <v>52</v>
      </c>
      <c r="G16" s="93" t="s">
        <v>120</v>
      </c>
      <c r="H16" s="15" t="s">
        <v>65</v>
      </c>
      <c r="I16" s="15"/>
      <c r="J16" s="15"/>
      <c r="K16" s="16">
        <v>4.5</v>
      </c>
      <c r="L16" s="16">
        <v>2.5</v>
      </c>
      <c r="M16" s="16">
        <v>1.5</v>
      </c>
      <c r="N16" s="16">
        <f t="shared" si="0"/>
        <v>0</v>
      </c>
      <c r="O16" s="16">
        <v>2.5</v>
      </c>
      <c r="P16" s="16">
        <f t="shared" si="1"/>
        <v>1</v>
      </c>
      <c r="Q16" s="47">
        <f t="shared" si="2"/>
        <v>712.5</v>
      </c>
      <c r="S16" s="76"/>
      <c r="V16" s="70"/>
    </row>
    <row r="17" spans="1:23" s="13" customFormat="1" ht="59.25" customHeight="1">
      <c r="A17" s="41">
        <f>A16+1</f>
        <v>44943</v>
      </c>
      <c r="B17" s="14" t="s">
        <v>1</v>
      </c>
      <c r="C17" s="64" t="s">
        <v>57</v>
      </c>
      <c r="D17" s="91" t="s">
        <v>125</v>
      </c>
      <c r="E17" s="91" t="s">
        <v>80</v>
      </c>
      <c r="F17" s="64" t="s">
        <v>60</v>
      </c>
      <c r="G17" s="91" t="s">
        <v>121</v>
      </c>
      <c r="H17" s="15" t="s">
        <v>85</v>
      </c>
      <c r="I17" s="15"/>
      <c r="J17" s="15"/>
      <c r="K17" s="16">
        <v>4.5</v>
      </c>
      <c r="L17" s="16">
        <v>2.1</v>
      </c>
      <c r="M17" s="16">
        <v>1.4</v>
      </c>
      <c r="N17" s="16">
        <f t="shared" si="0"/>
        <v>0</v>
      </c>
      <c r="O17" s="16">
        <v>2.5</v>
      </c>
      <c r="P17" s="16">
        <f t="shared" si="1"/>
        <v>1</v>
      </c>
      <c r="Q17" s="47">
        <f t="shared" si="2"/>
        <v>680</v>
      </c>
      <c r="T17" s="33"/>
    </row>
    <row r="18" spans="1:23" s="13" customFormat="1" ht="59.25" customHeight="1">
      <c r="A18" s="41">
        <f>A17+1</f>
        <v>44944</v>
      </c>
      <c r="B18" s="14" t="s">
        <v>2</v>
      </c>
      <c r="C18" s="64" t="s">
        <v>44</v>
      </c>
      <c r="D18" s="64" t="s">
        <v>130</v>
      </c>
      <c r="E18" s="91" t="s">
        <v>81</v>
      </c>
      <c r="F18" s="64" t="s">
        <v>53</v>
      </c>
      <c r="G18" s="91" t="s">
        <v>122</v>
      </c>
      <c r="H18" s="15" t="s">
        <v>65</v>
      </c>
      <c r="I18" s="15"/>
      <c r="J18" s="15"/>
      <c r="K18" s="16">
        <v>4</v>
      </c>
      <c r="L18" s="16">
        <v>2.1</v>
      </c>
      <c r="M18" s="16">
        <v>1.8</v>
      </c>
      <c r="N18" s="16">
        <f t="shared" si="0"/>
        <v>0</v>
      </c>
      <c r="O18" s="16">
        <v>2.5</v>
      </c>
      <c r="P18" s="16">
        <f t="shared" si="1"/>
        <v>1</v>
      </c>
      <c r="Q18" s="47">
        <f t="shared" si="2"/>
        <v>655</v>
      </c>
      <c r="S18" s="70"/>
      <c r="U18" s="87"/>
    </row>
    <row r="19" spans="1:23" s="13" customFormat="1" ht="59.25" customHeight="1" thickBot="1">
      <c r="A19" s="48">
        <f>A18+1</f>
        <v>44945</v>
      </c>
      <c r="B19" s="17" t="s">
        <v>37</v>
      </c>
      <c r="C19" s="92" t="s">
        <v>127</v>
      </c>
      <c r="D19" s="92" t="s">
        <v>129</v>
      </c>
      <c r="E19" s="65" t="s">
        <v>128</v>
      </c>
      <c r="F19" s="65" t="s">
        <v>70</v>
      </c>
      <c r="G19" s="65"/>
      <c r="H19" s="50"/>
      <c r="I19" s="50" t="s">
        <v>63</v>
      </c>
      <c r="J19" s="50" t="s">
        <v>82</v>
      </c>
      <c r="K19" s="51">
        <v>4.0999999999999996</v>
      </c>
      <c r="L19" s="51">
        <v>2.2999999999999998</v>
      </c>
      <c r="M19" s="51">
        <v>1.1000000000000001</v>
      </c>
      <c r="N19" s="51">
        <v>0</v>
      </c>
      <c r="O19" s="51">
        <v>2.8</v>
      </c>
      <c r="P19" s="51">
        <f t="shared" si="1"/>
        <v>0</v>
      </c>
      <c r="Q19" s="52">
        <f t="shared" si="2"/>
        <v>613</v>
      </c>
      <c r="T19" s="87"/>
      <c r="U19" s="76"/>
    </row>
    <row r="20" spans="1:23" s="13" customFormat="1" ht="59.25" hidden="1" customHeight="1">
      <c r="A20" s="54">
        <f>A19+3</f>
        <v>44948</v>
      </c>
      <c r="B20" s="53" t="s">
        <v>4</v>
      </c>
      <c r="C20" s="82"/>
      <c r="D20" s="82"/>
      <c r="E20" s="72"/>
      <c r="F20" s="72"/>
      <c r="G20" s="72"/>
      <c r="H20" s="55"/>
      <c r="I20" s="55"/>
      <c r="J20" s="55"/>
      <c r="K20" s="56" t="e">
        <f>#REF!</f>
        <v>#REF!</v>
      </c>
      <c r="L20" s="56" t="e">
        <f>#REF!+IF(J20="豆漿",0.5,0)</f>
        <v>#REF!</v>
      </c>
      <c r="M20" s="56" t="e">
        <f>#REF!</f>
        <v>#REF!</v>
      </c>
      <c r="N20" s="56">
        <f t="shared" si="0"/>
        <v>0</v>
      </c>
      <c r="O20" s="56" t="e">
        <f>#REF!</f>
        <v>#REF!</v>
      </c>
      <c r="P20" s="56">
        <f t="shared" si="1"/>
        <v>0</v>
      </c>
      <c r="Q20" s="57" t="e">
        <f t="shared" si="2"/>
        <v>#REF!</v>
      </c>
      <c r="U20" s="62"/>
    </row>
    <row r="21" spans="1:23" s="13" customFormat="1" ht="59.25" hidden="1" customHeight="1">
      <c r="A21" s="41">
        <f>A20+1</f>
        <v>44949</v>
      </c>
      <c r="B21" s="14" t="s">
        <v>5</v>
      </c>
      <c r="C21" s="83"/>
      <c r="D21" s="79"/>
      <c r="E21" s="82"/>
      <c r="F21" s="72"/>
      <c r="G21" s="58"/>
      <c r="H21" s="15"/>
      <c r="I21" s="15"/>
      <c r="J21" s="15"/>
      <c r="K21" s="16" t="e">
        <f>#REF!</f>
        <v>#REF!</v>
      </c>
      <c r="L21" s="16" t="e">
        <f>#REF!+IF(J21="豆漿",0.5,0)</f>
        <v>#REF!</v>
      </c>
      <c r="M21" s="16" t="e">
        <f>#REF!</f>
        <v>#REF!</v>
      </c>
      <c r="N21" s="16">
        <f t="shared" si="0"/>
        <v>0</v>
      </c>
      <c r="O21" s="16" t="e">
        <f>#REF!</f>
        <v>#REF!</v>
      </c>
      <c r="P21" s="16">
        <f t="shared" si="1"/>
        <v>0</v>
      </c>
      <c r="Q21" s="47" t="e">
        <f t="shared" si="2"/>
        <v>#REF!</v>
      </c>
      <c r="S21" s="69"/>
    </row>
    <row r="22" spans="1:23" s="13" customFormat="1" ht="59.25" hidden="1" customHeight="1">
      <c r="A22" s="41">
        <f>A21+1</f>
        <v>44950</v>
      </c>
      <c r="B22" s="14" t="s">
        <v>1</v>
      </c>
      <c r="C22" s="60"/>
      <c r="D22" s="60"/>
      <c r="E22" s="74"/>
      <c r="F22" s="72"/>
      <c r="G22" s="90"/>
      <c r="H22" s="15"/>
      <c r="I22" s="15"/>
      <c r="J22" s="15"/>
      <c r="K22" s="16" t="e">
        <f>#REF!</f>
        <v>#REF!</v>
      </c>
      <c r="L22" s="16" t="e">
        <f>#REF!+IF(J22="豆漿",0.5,0)</f>
        <v>#REF!</v>
      </c>
      <c r="M22" s="16" t="e">
        <f>#REF!</f>
        <v>#REF!</v>
      </c>
      <c r="N22" s="16">
        <f t="shared" si="0"/>
        <v>0</v>
      </c>
      <c r="O22" s="16" t="e">
        <f>#REF!</f>
        <v>#REF!</v>
      </c>
      <c r="P22" s="16">
        <f t="shared" si="1"/>
        <v>0</v>
      </c>
      <c r="Q22" s="47" t="e">
        <f t="shared" si="2"/>
        <v>#REF!</v>
      </c>
      <c r="S22" s="110"/>
      <c r="T22" s="110"/>
      <c r="U22" s="110"/>
      <c r="V22" s="110"/>
      <c r="W22" s="110"/>
    </row>
    <row r="23" spans="1:23" s="13" customFormat="1" ht="59.25" hidden="1" customHeight="1">
      <c r="A23" s="41">
        <f>A22+1</f>
        <v>44951</v>
      </c>
      <c r="B23" s="14" t="s">
        <v>2</v>
      </c>
      <c r="C23" s="58"/>
      <c r="D23" s="72"/>
      <c r="E23" s="72"/>
      <c r="F23" s="72"/>
      <c r="G23" s="73"/>
      <c r="H23" s="15"/>
      <c r="I23" s="15"/>
      <c r="J23" s="15"/>
      <c r="K23" s="16" t="e">
        <f>#REF!</f>
        <v>#REF!</v>
      </c>
      <c r="L23" s="16" t="e">
        <f>#REF!+IF(J23="豆漿",0.5,0)</f>
        <v>#REF!</v>
      </c>
      <c r="M23" s="16" t="e">
        <f>#REF!</f>
        <v>#REF!</v>
      </c>
      <c r="N23" s="16">
        <f t="shared" si="0"/>
        <v>0</v>
      </c>
      <c r="O23" s="16" t="e">
        <f>#REF!</f>
        <v>#REF!</v>
      </c>
      <c r="P23" s="16">
        <f t="shared" si="1"/>
        <v>0</v>
      </c>
      <c r="Q23" s="47" t="e">
        <f t="shared" si="2"/>
        <v>#REF!</v>
      </c>
      <c r="V23" s="62"/>
    </row>
    <row r="24" spans="1:23" s="13" customFormat="1" ht="59.25" hidden="1" customHeight="1" thickBot="1">
      <c r="A24" s="48">
        <f>A23+1</f>
        <v>44952</v>
      </c>
      <c r="B24" s="17" t="s">
        <v>3</v>
      </c>
      <c r="C24" s="81"/>
      <c r="D24" s="75"/>
      <c r="E24" s="68"/>
      <c r="F24" s="84"/>
      <c r="G24" s="68"/>
      <c r="H24" s="50"/>
      <c r="I24" s="50"/>
      <c r="J24" s="50"/>
      <c r="K24" s="51" t="e">
        <f>#REF!</f>
        <v>#REF!</v>
      </c>
      <c r="L24" s="51" t="e">
        <f>#REF!+IF(J24="豆漿",0.5,0)</f>
        <v>#REF!</v>
      </c>
      <c r="M24" s="51" t="e">
        <f>#REF!</f>
        <v>#REF!</v>
      </c>
      <c r="N24" s="51">
        <f t="shared" si="0"/>
        <v>0</v>
      </c>
      <c r="O24" s="51" t="e">
        <f>#REF!</f>
        <v>#REF!</v>
      </c>
      <c r="P24" s="51">
        <f t="shared" si="1"/>
        <v>0</v>
      </c>
      <c r="Q24" s="52" t="e">
        <f t="shared" si="2"/>
        <v>#REF!</v>
      </c>
    </row>
    <row r="25" spans="1:23" s="13" customFormat="1" ht="59.25" hidden="1" customHeight="1">
      <c r="A25" s="54">
        <f>A24+3</f>
        <v>44955</v>
      </c>
      <c r="B25" s="53" t="s">
        <v>4</v>
      </c>
      <c r="C25" s="74"/>
      <c r="D25" s="74"/>
      <c r="E25" s="82"/>
      <c r="F25" s="72"/>
      <c r="G25" s="72"/>
      <c r="H25" s="61"/>
      <c r="I25" s="55"/>
      <c r="J25" s="55"/>
      <c r="K25" s="56" t="e">
        <f>#REF!</f>
        <v>#REF!</v>
      </c>
      <c r="L25" s="56" t="e">
        <f>#REF!+IF(J25="豆漿",0.5,0)</f>
        <v>#REF!</v>
      </c>
      <c r="M25" s="56" t="e">
        <f>#REF!</f>
        <v>#REF!</v>
      </c>
      <c r="N25" s="56">
        <f t="shared" si="0"/>
        <v>0</v>
      </c>
      <c r="O25" s="56" t="e">
        <f>#REF!</f>
        <v>#REF!</v>
      </c>
      <c r="P25" s="56">
        <f t="shared" si="1"/>
        <v>0</v>
      </c>
      <c r="Q25" s="57" t="e">
        <f t="shared" si="2"/>
        <v>#REF!</v>
      </c>
      <c r="S25" s="58"/>
      <c r="T25" s="87"/>
      <c r="U25" s="87"/>
    </row>
    <row r="26" spans="1:23" s="13" customFormat="1" ht="59.25" hidden="1" customHeight="1">
      <c r="A26" s="41">
        <f>A25+1</f>
        <v>44956</v>
      </c>
      <c r="B26" s="14" t="s">
        <v>5</v>
      </c>
      <c r="C26" s="58"/>
      <c r="D26" s="80"/>
      <c r="E26" s="72"/>
      <c r="F26" s="72"/>
      <c r="G26" s="83"/>
      <c r="H26" s="67"/>
      <c r="I26" s="15"/>
      <c r="J26" s="15"/>
      <c r="K26" s="16" t="e">
        <f>#REF!</f>
        <v>#REF!</v>
      </c>
      <c r="L26" s="16" t="e">
        <f>#REF!+IF(J26="豆漿",0.5,0)</f>
        <v>#REF!</v>
      </c>
      <c r="M26" s="16" t="e">
        <f>#REF!</f>
        <v>#REF!</v>
      </c>
      <c r="N26" s="16">
        <f t="shared" si="0"/>
        <v>0</v>
      </c>
      <c r="O26" s="16" t="e">
        <f>#REF!</f>
        <v>#REF!</v>
      </c>
      <c r="P26" s="16">
        <f t="shared" si="1"/>
        <v>0</v>
      </c>
      <c r="Q26" s="47" t="e">
        <f t="shared" si="2"/>
        <v>#REF!</v>
      </c>
    </row>
    <row r="27" spans="1:23" s="13" customFormat="1" ht="59.25" hidden="1" customHeight="1">
      <c r="A27" s="66">
        <f>A26+1</f>
        <v>44957</v>
      </c>
      <c r="B27" s="14" t="s">
        <v>35</v>
      </c>
      <c r="C27" s="83"/>
      <c r="D27" s="58"/>
      <c r="E27" s="72"/>
      <c r="F27" s="72"/>
      <c r="G27" s="82"/>
      <c r="H27" s="59"/>
      <c r="I27" s="55"/>
      <c r="J27" s="55"/>
      <c r="K27" s="56" t="e">
        <f>#REF!</f>
        <v>#REF!</v>
      </c>
      <c r="L27" s="56" t="e">
        <f>#REF!+IF(J27="豆漿",0.5,0)</f>
        <v>#REF!</v>
      </c>
      <c r="M27" s="56" t="e">
        <f>#REF!</f>
        <v>#REF!</v>
      </c>
      <c r="N27" s="56">
        <f t="shared" si="0"/>
        <v>0</v>
      </c>
      <c r="O27" s="56" t="e">
        <f>#REF!</f>
        <v>#REF!</v>
      </c>
      <c r="P27" s="56">
        <f t="shared" si="1"/>
        <v>0</v>
      </c>
      <c r="Q27" s="57" t="e">
        <f t="shared" si="2"/>
        <v>#REF!</v>
      </c>
    </row>
    <row r="28" spans="1:23" s="13" customFormat="1" ht="59.25" hidden="1" customHeight="1">
      <c r="A28" s="66">
        <f>A27+1</f>
        <v>44958</v>
      </c>
      <c r="B28" s="14" t="s">
        <v>36</v>
      </c>
      <c r="C28" s="58"/>
      <c r="D28" s="72"/>
      <c r="E28" s="72"/>
      <c r="F28" s="72"/>
      <c r="G28" s="58"/>
      <c r="H28" s="67"/>
      <c r="I28" s="15"/>
      <c r="J28" s="15"/>
      <c r="K28" s="16" t="e">
        <f>#REF!</f>
        <v>#REF!</v>
      </c>
      <c r="L28" s="16" t="e">
        <f>#REF!+IF(J28="豆漿",0.5,0)</f>
        <v>#REF!</v>
      </c>
      <c r="M28" s="16" t="e">
        <f>#REF!</f>
        <v>#REF!</v>
      </c>
      <c r="N28" s="16">
        <f t="shared" si="0"/>
        <v>0</v>
      </c>
      <c r="O28" s="16" t="e">
        <f>#REF!</f>
        <v>#REF!</v>
      </c>
      <c r="P28" s="16">
        <f t="shared" si="1"/>
        <v>0</v>
      </c>
      <c r="Q28" s="16" t="e">
        <f t="shared" si="2"/>
        <v>#REF!</v>
      </c>
    </row>
    <row r="29" spans="1:23" s="13" customFormat="1" ht="59.25" hidden="1" customHeight="1" thickBot="1">
      <c r="A29" s="71">
        <f>A28+1</f>
        <v>44959</v>
      </c>
      <c r="B29" s="17" t="s">
        <v>37</v>
      </c>
      <c r="C29" s="68"/>
      <c r="D29" s="68"/>
      <c r="E29" s="68"/>
      <c r="F29" s="81"/>
      <c r="G29" s="68"/>
      <c r="H29" s="50"/>
      <c r="I29" s="50"/>
      <c r="J29" s="50"/>
      <c r="K29" s="51" t="e">
        <f>#REF!</f>
        <v>#REF!</v>
      </c>
      <c r="L29" s="51" t="e">
        <f>#REF!+IF(J29="豆漿",0.5,0)</f>
        <v>#REF!</v>
      </c>
      <c r="M29" s="51" t="e">
        <f>#REF!</f>
        <v>#REF!</v>
      </c>
      <c r="N29" s="51">
        <f t="shared" si="0"/>
        <v>0</v>
      </c>
      <c r="O29" s="51" t="e">
        <f>#REF!</f>
        <v>#REF!</v>
      </c>
      <c r="P29" s="51">
        <f t="shared" si="1"/>
        <v>0</v>
      </c>
      <c r="Q29" s="51" t="e">
        <f t="shared" si="2"/>
        <v>#REF!</v>
      </c>
    </row>
    <row r="30" spans="1:23" ht="25.5" customHeight="1" thickBot="1">
      <c r="A30" s="19"/>
      <c r="B30" s="19"/>
      <c r="C30" s="111" t="s">
        <v>20</v>
      </c>
      <c r="D30" s="37" t="s">
        <v>21</v>
      </c>
      <c r="E30" s="113" t="s">
        <v>22</v>
      </c>
      <c r="F30" s="113" t="s">
        <v>23</v>
      </c>
      <c r="G30" s="113" t="s">
        <v>24</v>
      </c>
      <c r="H30" s="113" t="s">
        <v>25</v>
      </c>
      <c r="I30" s="112" t="s">
        <v>26</v>
      </c>
      <c r="J30" s="112"/>
      <c r="K30" s="112"/>
      <c r="L30" s="112"/>
      <c r="M30" s="122" t="s">
        <v>27</v>
      </c>
      <c r="N30" s="122" t="s">
        <v>28</v>
      </c>
      <c r="O30" s="20"/>
      <c r="P30" s="20"/>
    </row>
    <row r="31" spans="1:23" ht="19.5" customHeight="1" thickBot="1">
      <c r="A31" s="19"/>
      <c r="B31" s="19"/>
      <c r="C31" s="112"/>
      <c r="D31" s="89" t="s">
        <v>32</v>
      </c>
      <c r="E31" s="112"/>
      <c r="F31" s="112"/>
      <c r="G31" s="112"/>
      <c r="H31" s="112"/>
      <c r="I31" s="39" t="s">
        <v>29</v>
      </c>
      <c r="J31" s="124" t="s">
        <v>30</v>
      </c>
      <c r="K31" s="125"/>
      <c r="L31" s="40" t="s">
        <v>31</v>
      </c>
      <c r="M31" s="123"/>
      <c r="N31" s="123"/>
      <c r="O31" s="20"/>
      <c r="P31" s="20"/>
    </row>
    <row r="32" spans="1:23" ht="19.5" customHeight="1" thickBot="1">
      <c r="A32" s="19"/>
      <c r="B32" s="19"/>
      <c r="C32" s="42">
        <v>1</v>
      </c>
      <c r="D32" s="43">
        <v>2</v>
      </c>
      <c r="E32" s="43">
        <v>6</v>
      </c>
      <c r="F32" s="43">
        <v>5</v>
      </c>
      <c r="G32" s="43">
        <v>14</v>
      </c>
      <c r="H32" s="44">
        <v>0</v>
      </c>
      <c r="I32" s="42">
        <v>1</v>
      </c>
      <c r="J32" s="126">
        <v>3</v>
      </c>
      <c r="K32" s="127"/>
      <c r="L32" s="43">
        <v>0</v>
      </c>
      <c r="M32" s="43">
        <v>3</v>
      </c>
      <c r="N32" s="45">
        <v>3</v>
      </c>
      <c r="O32" s="20"/>
      <c r="P32" s="20"/>
    </row>
    <row r="33" spans="1:20" ht="47.25" customHeight="1">
      <c r="A33" s="128" t="s">
        <v>92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88"/>
    </row>
    <row r="34" spans="1:20" ht="37.5" customHeight="1">
      <c r="A34" s="120" t="s">
        <v>86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20" ht="25">
      <c r="C35" s="29"/>
      <c r="D35" s="28"/>
      <c r="E35" s="21"/>
      <c r="F35" s="24"/>
      <c r="G35" s="22"/>
      <c r="H35" s="22"/>
      <c r="I35" s="22"/>
      <c r="J35" s="22"/>
      <c r="K35" s="22"/>
      <c r="L35" s="23"/>
      <c r="M35" s="23"/>
      <c r="N35" s="23"/>
      <c r="O35" s="23"/>
      <c r="P35" s="23"/>
      <c r="Q35" s="23"/>
    </row>
    <row r="36" spans="1:20"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</row>
    <row r="37" spans="1:20" s="25" customFormat="1"/>
    <row r="38" spans="1:20" s="25" customFormat="1">
      <c r="C38" s="21"/>
    </row>
    <row r="39" spans="1:20" s="25" customFormat="1" ht="31">
      <c r="C39" s="21"/>
      <c r="E39" s="118"/>
      <c r="F39" s="119"/>
      <c r="G39" s="119"/>
      <c r="H39" s="119"/>
      <c r="I39" s="119"/>
      <c r="J39" s="30"/>
    </row>
    <row r="40" spans="1:20" s="25" customFormat="1">
      <c r="C40" s="21"/>
      <c r="D40" s="21"/>
      <c r="E40" s="24"/>
      <c r="F40" s="22"/>
      <c r="G40" s="22"/>
      <c r="H40" s="22"/>
      <c r="I40" s="30"/>
      <c r="J40" s="30"/>
    </row>
    <row r="41" spans="1:20" s="25" customFormat="1">
      <c r="C41" s="21"/>
      <c r="D41" s="21"/>
      <c r="E41" s="21"/>
      <c r="F41" s="21"/>
      <c r="G41" s="21"/>
      <c r="H41" s="21"/>
      <c r="I41" s="21"/>
      <c r="J41" s="21"/>
      <c r="K41" s="24"/>
      <c r="L41" s="22"/>
      <c r="M41" s="22"/>
      <c r="N41" s="22"/>
      <c r="O41" s="30"/>
    </row>
    <row r="42" spans="1:20" s="25" customFormat="1" ht="35.5">
      <c r="C42" s="21"/>
      <c r="D42" s="120"/>
      <c r="E42" s="120"/>
      <c r="F42" s="120"/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</row>
    <row r="43" spans="1:20" s="25" customFormat="1">
      <c r="F43" s="31"/>
      <c r="K43" s="21"/>
      <c r="L43" s="21"/>
      <c r="M43" s="21"/>
      <c r="N43" s="21"/>
      <c r="O43" s="21"/>
      <c r="P43" s="21"/>
      <c r="Q43" s="21"/>
    </row>
    <row r="44" spans="1:20" s="25" customFormat="1">
      <c r="F44" s="7"/>
      <c r="K44" s="21"/>
      <c r="L44" s="21"/>
      <c r="M44" s="21"/>
      <c r="N44" s="21"/>
      <c r="O44" s="21"/>
      <c r="P44" s="21"/>
      <c r="Q44" s="21"/>
    </row>
    <row r="45" spans="1:20" ht="35.5"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</row>
    <row r="53" spans="3:17" ht="21.5">
      <c r="C53" s="32"/>
      <c r="D53" s="32"/>
      <c r="E53" s="32"/>
      <c r="F53" s="33"/>
      <c r="G53" s="34"/>
      <c r="H53" s="35"/>
      <c r="I53" s="35"/>
      <c r="J53" s="35"/>
      <c r="K53" s="36"/>
      <c r="L53" s="36"/>
      <c r="M53" s="36"/>
      <c r="N53" s="36"/>
      <c r="O53" s="36"/>
      <c r="P53" s="36"/>
      <c r="Q53" s="36"/>
    </row>
  </sheetData>
  <mergeCells count="34">
    <mergeCell ref="E39:I39"/>
    <mergeCell ref="D42:T42"/>
    <mergeCell ref="C45:S45"/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K5" sqref="K5:Q5"/>
    </sheetView>
  </sheetViews>
  <sheetFormatPr defaultColWidth="9" defaultRowHeight="19.5"/>
  <cols>
    <col min="1" max="1" width="3.6328125" style="25" customWidth="1"/>
    <col min="2" max="2" width="3" style="25" customWidth="1"/>
    <col min="3" max="3" width="48.08984375" style="25" customWidth="1"/>
    <col min="4" max="4" width="34.7265625" style="25" customWidth="1"/>
    <col min="5" max="5" width="39.08984375" style="25" customWidth="1"/>
    <col min="6" max="6" width="26" style="25" customWidth="1"/>
    <col min="7" max="7" width="33.26953125" style="25" customWidth="1"/>
    <col min="8" max="9" width="7.6328125" style="25" customWidth="1"/>
    <col min="10" max="10" width="10.36328125" style="25" customWidth="1"/>
    <col min="11" max="17" width="5" style="21" customWidth="1"/>
    <col min="18" max="16384" width="9" style="23"/>
  </cols>
  <sheetData>
    <row r="1" spans="1:30" s="3" customFormat="1">
      <c r="A1" s="98" t="s">
        <v>95</v>
      </c>
      <c r="B1" s="99"/>
      <c r="C1" s="99"/>
      <c r="D1" s="99"/>
      <c r="E1" s="99"/>
      <c r="F1" s="99"/>
      <c r="G1" s="99"/>
      <c r="H1" s="99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00" t="s">
        <v>6</v>
      </c>
      <c r="B3" s="102" t="s">
        <v>7</v>
      </c>
      <c r="C3" s="104" t="s">
        <v>8</v>
      </c>
      <c r="D3" s="104" t="s">
        <v>9</v>
      </c>
      <c r="E3" s="104" t="s">
        <v>10</v>
      </c>
      <c r="F3" s="104" t="s">
        <v>11</v>
      </c>
      <c r="G3" s="106" t="s">
        <v>12</v>
      </c>
      <c r="H3" s="106" t="s">
        <v>13</v>
      </c>
      <c r="I3" s="106" t="s">
        <v>83</v>
      </c>
      <c r="J3" s="114" t="s">
        <v>40</v>
      </c>
      <c r="K3" s="116" t="s">
        <v>38</v>
      </c>
      <c r="L3" s="107" t="s">
        <v>39</v>
      </c>
      <c r="M3" s="107" t="s">
        <v>14</v>
      </c>
      <c r="N3" s="107" t="s">
        <v>15</v>
      </c>
      <c r="O3" s="107" t="s">
        <v>16</v>
      </c>
      <c r="P3" s="107" t="s">
        <v>17</v>
      </c>
      <c r="Q3" s="95" t="s">
        <v>18</v>
      </c>
    </row>
    <row r="4" spans="1:30" s="11" customFormat="1" ht="95.25" customHeight="1" thickBot="1">
      <c r="A4" s="101"/>
      <c r="B4" s="103"/>
      <c r="C4" s="105"/>
      <c r="D4" s="105"/>
      <c r="E4" s="105"/>
      <c r="F4" s="105"/>
      <c r="G4" s="105"/>
      <c r="H4" s="105"/>
      <c r="I4" s="105"/>
      <c r="J4" s="115"/>
      <c r="K4" s="117"/>
      <c r="L4" s="108"/>
      <c r="M4" s="108"/>
      <c r="N4" s="108"/>
      <c r="O4" s="108"/>
      <c r="P4" s="108"/>
      <c r="Q4" s="96" t="s">
        <v>19</v>
      </c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s="13" customFormat="1" ht="57.75" customHeight="1">
      <c r="A5" s="54">
        <v>44927</v>
      </c>
      <c r="B5" s="53" t="s">
        <v>33</v>
      </c>
      <c r="C5" s="109" t="s">
        <v>47</v>
      </c>
      <c r="D5" s="109"/>
      <c r="E5" s="109"/>
      <c r="F5" s="109"/>
      <c r="G5" s="109"/>
      <c r="H5" s="55"/>
      <c r="I5" s="55"/>
      <c r="J5" s="55"/>
      <c r="K5" s="56">
        <v>0</v>
      </c>
      <c r="L5" s="56">
        <v>0</v>
      </c>
      <c r="M5" s="56">
        <v>0</v>
      </c>
      <c r="N5" s="56">
        <f>IF(I5="鮮奶",0.8,0)</f>
        <v>0</v>
      </c>
      <c r="O5" s="56">
        <v>0</v>
      </c>
      <c r="P5" s="56">
        <f>IF(H5="水果",1,0)</f>
        <v>0</v>
      </c>
      <c r="Q5" s="57">
        <v>0</v>
      </c>
    </row>
    <row r="6" spans="1:30" s="13" customFormat="1" ht="71.25" customHeight="1">
      <c r="A6" s="41">
        <f>A5+1</f>
        <v>44928</v>
      </c>
      <c r="B6" s="14" t="s">
        <v>34</v>
      </c>
      <c r="C6" s="91" t="s">
        <v>101</v>
      </c>
      <c r="D6" s="91" t="s">
        <v>100</v>
      </c>
      <c r="E6" s="91" t="s">
        <v>66</v>
      </c>
      <c r="F6" s="64" t="s">
        <v>54</v>
      </c>
      <c r="G6" s="91" t="s">
        <v>102</v>
      </c>
      <c r="H6" s="15" t="s">
        <v>65</v>
      </c>
      <c r="I6" s="15"/>
      <c r="J6" s="15"/>
      <c r="K6" s="16">
        <v>4</v>
      </c>
      <c r="L6" s="16">
        <v>2.2000000000000002</v>
      </c>
      <c r="M6" s="16">
        <v>2.1</v>
      </c>
      <c r="N6" s="16">
        <f t="shared" ref="N6:N29" si="0">IF(I6="鮮奶",0.8,0)</f>
        <v>0</v>
      </c>
      <c r="O6" s="16">
        <v>2.5</v>
      </c>
      <c r="P6" s="16">
        <f t="shared" ref="P6:P29" si="1">IF(H6="水果",1,0)</f>
        <v>1</v>
      </c>
      <c r="Q6" s="47">
        <f t="shared" ref="Q6:Q29" si="2">K6*70+L6*75+M6*25+N6*150+O6*45+P6*60</f>
        <v>670</v>
      </c>
    </row>
    <row r="7" spans="1:30" s="13" customFormat="1" ht="66.75" customHeight="1">
      <c r="A7" s="41">
        <f>A6+1</f>
        <v>44929</v>
      </c>
      <c r="B7" s="14" t="s">
        <v>35</v>
      </c>
      <c r="C7" s="64" t="s">
        <v>67</v>
      </c>
      <c r="D7" s="91" t="s">
        <v>103</v>
      </c>
      <c r="E7" s="91" t="s">
        <v>104</v>
      </c>
      <c r="F7" s="64" t="s">
        <v>58</v>
      </c>
      <c r="G7" s="91" t="s">
        <v>105</v>
      </c>
      <c r="H7" s="15" t="s">
        <v>65</v>
      </c>
      <c r="I7" s="15"/>
      <c r="J7" s="15"/>
      <c r="K7" s="16">
        <v>4.2</v>
      </c>
      <c r="L7" s="16">
        <v>2.6</v>
      </c>
      <c r="M7" s="16">
        <v>1.8</v>
      </c>
      <c r="N7" s="16">
        <f t="shared" si="0"/>
        <v>0</v>
      </c>
      <c r="O7" s="16">
        <v>2.5</v>
      </c>
      <c r="P7" s="16">
        <f t="shared" si="1"/>
        <v>1</v>
      </c>
      <c r="Q7" s="47">
        <f t="shared" si="2"/>
        <v>706.5</v>
      </c>
    </row>
    <row r="8" spans="1:30" s="13" customFormat="1" ht="59.25" customHeight="1">
      <c r="A8" s="41">
        <f>A7+1</f>
        <v>44930</v>
      </c>
      <c r="B8" s="14" t="s">
        <v>2</v>
      </c>
      <c r="C8" s="64" t="s">
        <v>43</v>
      </c>
      <c r="D8" s="91" t="s">
        <v>106</v>
      </c>
      <c r="E8" s="91" t="s">
        <v>107</v>
      </c>
      <c r="F8" s="64" t="s">
        <v>51</v>
      </c>
      <c r="G8" s="91" t="s">
        <v>68</v>
      </c>
      <c r="H8" s="15"/>
      <c r="I8" s="15" t="s">
        <v>63</v>
      </c>
      <c r="J8" s="15"/>
      <c r="K8" s="16">
        <v>4.0999999999999996</v>
      </c>
      <c r="L8" s="16">
        <v>2.7</v>
      </c>
      <c r="M8" s="16">
        <v>1.2</v>
      </c>
      <c r="N8" s="16">
        <f t="shared" si="0"/>
        <v>0.8</v>
      </c>
      <c r="O8" s="16">
        <v>2.5</v>
      </c>
      <c r="P8" s="16">
        <f t="shared" si="1"/>
        <v>0</v>
      </c>
      <c r="Q8" s="47">
        <f t="shared" si="2"/>
        <v>752</v>
      </c>
    </row>
    <row r="9" spans="1:30" s="18" customFormat="1" ht="59.25" customHeight="1" thickBot="1">
      <c r="A9" s="48">
        <f>A8+1</f>
        <v>44931</v>
      </c>
      <c r="B9" s="17" t="s">
        <v>3</v>
      </c>
      <c r="C9" s="65" t="s">
        <v>55</v>
      </c>
      <c r="D9" s="92" t="s">
        <v>108</v>
      </c>
      <c r="E9" s="92" t="s">
        <v>109</v>
      </c>
      <c r="F9" s="65" t="s">
        <v>42</v>
      </c>
      <c r="G9" s="92" t="s">
        <v>69</v>
      </c>
      <c r="H9" s="49" t="s">
        <v>65</v>
      </c>
      <c r="I9" s="50"/>
      <c r="J9" s="50"/>
      <c r="K9" s="51">
        <v>4.8</v>
      </c>
      <c r="L9" s="51">
        <v>2.1</v>
      </c>
      <c r="M9" s="51">
        <v>1.2</v>
      </c>
      <c r="N9" s="51">
        <f t="shared" si="0"/>
        <v>0</v>
      </c>
      <c r="O9" s="51">
        <v>2.8</v>
      </c>
      <c r="P9" s="51">
        <f t="shared" si="1"/>
        <v>1</v>
      </c>
      <c r="Q9" s="52">
        <f t="shared" si="2"/>
        <v>709.5</v>
      </c>
      <c r="AB9" s="76"/>
    </row>
    <row r="10" spans="1:30" s="13" customFormat="1" ht="59.25" customHeight="1">
      <c r="A10" s="54">
        <f>A9+3</f>
        <v>44934</v>
      </c>
      <c r="B10" s="53" t="s">
        <v>4</v>
      </c>
      <c r="C10" s="85" t="s">
        <v>59</v>
      </c>
      <c r="D10" s="91" t="s">
        <v>112</v>
      </c>
      <c r="E10" s="93" t="s">
        <v>71</v>
      </c>
      <c r="F10" s="85" t="s">
        <v>48</v>
      </c>
      <c r="G10" s="93" t="s">
        <v>110</v>
      </c>
      <c r="H10" s="55" t="s">
        <v>65</v>
      </c>
      <c r="I10" s="55"/>
      <c r="J10" s="55"/>
      <c r="K10" s="56">
        <v>4.3</v>
      </c>
      <c r="L10" s="56">
        <v>2.4</v>
      </c>
      <c r="M10" s="56">
        <v>1.3</v>
      </c>
      <c r="N10" s="56">
        <f>IF(I10="鮮奶",0.8,0)</f>
        <v>0</v>
      </c>
      <c r="O10" s="56">
        <v>2.8</v>
      </c>
      <c r="P10" s="12">
        <f t="shared" si="1"/>
        <v>1</v>
      </c>
      <c r="Q10" s="46">
        <f t="shared" si="2"/>
        <v>699.5</v>
      </c>
      <c r="T10" s="76"/>
      <c r="U10" s="76"/>
      <c r="V10" s="76"/>
    </row>
    <row r="11" spans="1:30" s="13" customFormat="1" ht="59.25" customHeight="1">
      <c r="A11" s="41">
        <f>A10+1</f>
        <v>44935</v>
      </c>
      <c r="B11" s="14" t="s">
        <v>5</v>
      </c>
      <c r="C11" s="64" t="s">
        <v>62</v>
      </c>
      <c r="D11" s="91" t="s">
        <v>111</v>
      </c>
      <c r="E11" s="91" t="s">
        <v>113</v>
      </c>
      <c r="F11" s="64" t="s">
        <v>49</v>
      </c>
      <c r="G11" s="91" t="s">
        <v>72</v>
      </c>
      <c r="H11" s="15" t="s">
        <v>65</v>
      </c>
      <c r="I11" s="15"/>
      <c r="J11" s="15"/>
      <c r="K11" s="16">
        <v>4</v>
      </c>
      <c r="L11" s="16">
        <v>2.5</v>
      </c>
      <c r="M11" s="16">
        <v>1.5</v>
      </c>
      <c r="N11" s="16">
        <f t="shared" si="0"/>
        <v>0</v>
      </c>
      <c r="O11" s="16">
        <v>2.5</v>
      </c>
      <c r="P11" s="16">
        <f t="shared" si="1"/>
        <v>1</v>
      </c>
      <c r="Q11" s="47">
        <f t="shared" si="2"/>
        <v>677.5</v>
      </c>
      <c r="U11" s="69"/>
      <c r="AA11" s="70"/>
    </row>
    <row r="12" spans="1:30" s="13" customFormat="1" ht="59.25" customHeight="1">
      <c r="A12" s="41">
        <f>A11+1</f>
        <v>44936</v>
      </c>
      <c r="B12" s="14" t="s">
        <v>1</v>
      </c>
      <c r="C12" s="64" t="s">
        <v>45</v>
      </c>
      <c r="D12" s="91" t="s">
        <v>114</v>
      </c>
      <c r="E12" s="91" t="s">
        <v>73</v>
      </c>
      <c r="F12" s="64" t="s">
        <v>61</v>
      </c>
      <c r="G12" s="91" t="s">
        <v>115</v>
      </c>
      <c r="H12" s="15" t="s">
        <v>65</v>
      </c>
      <c r="I12" s="15"/>
      <c r="J12" s="15"/>
      <c r="K12" s="16">
        <v>4.2</v>
      </c>
      <c r="L12" s="16">
        <v>2.1</v>
      </c>
      <c r="M12" s="16">
        <v>2</v>
      </c>
      <c r="N12" s="16">
        <f t="shared" si="0"/>
        <v>0</v>
      </c>
      <c r="O12" s="16">
        <v>2.5</v>
      </c>
      <c r="P12" s="16">
        <f t="shared" si="1"/>
        <v>1</v>
      </c>
      <c r="Q12" s="47">
        <f t="shared" si="2"/>
        <v>674</v>
      </c>
    </row>
    <row r="13" spans="1:30" s="13" customFormat="1" ht="59.25" customHeight="1">
      <c r="A13" s="41">
        <f>A12+1</f>
        <v>44937</v>
      </c>
      <c r="B13" s="14" t="s">
        <v>2</v>
      </c>
      <c r="C13" s="91" t="s">
        <v>78</v>
      </c>
      <c r="D13" s="91" t="s">
        <v>116</v>
      </c>
      <c r="E13" s="64" t="s">
        <v>74</v>
      </c>
      <c r="F13" s="64" t="s">
        <v>50</v>
      </c>
      <c r="G13" s="93" t="s">
        <v>75</v>
      </c>
      <c r="H13" s="15" t="s">
        <v>65</v>
      </c>
      <c r="I13" s="15"/>
      <c r="J13" s="15"/>
      <c r="K13" s="16">
        <v>4.2</v>
      </c>
      <c r="L13" s="16">
        <v>2</v>
      </c>
      <c r="M13" s="16">
        <v>1.1000000000000001</v>
      </c>
      <c r="N13" s="16">
        <f t="shared" si="0"/>
        <v>0</v>
      </c>
      <c r="O13" s="16">
        <v>2.5</v>
      </c>
      <c r="P13" s="16">
        <f t="shared" si="1"/>
        <v>1</v>
      </c>
      <c r="Q13" s="47">
        <f t="shared" si="2"/>
        <v>644</v>
      </c>
    </row>
    <row r="14" spans="1:30" s="13" customFormat="1" ht="59.25" customHeight="1" thickBot="1">
      <c r="A14" s="48">
        <f>A13+1</f>
        <v>44938</v>
      </c>
      <c r="B14" s="17" t="s">
        <v>3</v>
      </c>
      <c r="C14" s="65" t="s">
        <v>46</v>
      </c>
      <c r="D14" s="92" t="s">
        <v>117</v>
      </c>
      <c r="E14" s="92" t="s">
        <v>118</v>
      </c>
      <c r="F14" s="92" t="s">
        <v>76</v>
      </c>
      <c r="G14" s="92" t="s">
        <v>77</v>
      </c>
      <c r="H14" s="81"/>
      <c r="I14" s="50" t="s">
        <v>63</v>
      </c>
      <c r="J14" s="50"/>
      <c r="K14" s="16">
        <v>4.2</v>
      </c>
      <c r="L14" s="16">
        <v>2.1</v>
      </c>
      <c r="M14" s="16">
        <v>2.1</v>
      </c>
      <c r="N14" s="16">
        <f t="shared" si="0"/>
        <v>0.8</v>
      </c>
      <c r="O14" s="16">
        <v>2.5</v>
      </c>
      <c r="P14" s="16">
        <f t="shared" si="1"/>
        <v>0</v>
      </c>
      <c r="Q14" s="47">
        <f t="shared" si="2"/>
        <v>736.5</v>
      </c>
      <c r="S14" s="76"/>
      <c r="V14" s="69"/>
    </row>
    <row r="15" spans="1:30" s="13" customFormat="1" ht="59.25" customHeight="1">
      <c r="A15" s="54">
        <f>A14+3</f>
        <v>44941</v>
      </c>
      <c r="B15" s="53" t="s">
        <v>4</v>
      </c>
      <c r="C15" s="85" t="s">
        <v>55</v>
      </c>
      <c r="D15" s="93" t="s">
        <v>126</v>
      </c>
      <c r="E15" s="93" t="s">
        <v>119</v>
      </c>
      <c r="F15" s="85" t="s">
        <v>51</v>
      </c>
      <c r="G15" s="94" t="s">
        <v>79</v>
      </c>
      <c r="H15" s="55"/>
      <c r="I15" s="55" t="s">
        <v>63</v>
      </c>
      <c r="J15" s="55"/>
      <c r="K15" s="12">
        <v>4.3</v>
      </c>
      <c r="L15" s="12">
        <v>2.4</v>
      </c>
      <c r="M15" s="12">
        <v>1.9</v>
      </c>
      <c r="N15" s="12">
        <f t="shared" si="0"/>
        <v>0.8</v>
      </c>
      <c r="O15" s="12">
        <v>2.5</v>
      </c>
      <c r="P15" s="12">
        <f t="shared" si="1"/>
        <v>0</v>
      </c>
      <c r="Q15" s="46">
        <f t="shared" si="2"/>
        <v>761</v>
      </c>
      <c r="S15" s="86"/>
    </row>
    <row r="16" spans="1:30" s="13" customFormat="1" ht="59.25" customHeight="1">
      <c r="A16" s="41">
        <f>A15+1</f>
        <v>44942</v>
      </c>
      <c r="B16" s="14" t="s">
        <v>5</v>
      </c>
      <c r="C16" s="64" t="s">
        <v>56</v>
      </c>
      <c r="D16" s="91" t="s">
        <v>124</v>
      </c>
      <c r="E16" s="91" t="s">
        <v>123</v>
      </c>
      <c r="F16" s="64" t="s">
        <v>52</v>
      </c>
      <c r="G16" s="93" t="s">
        <v>120</v>
      </c>
      <c r="H16" s="15" t="s">
        <v>65</v>
      </c>
      <c r="I16" s="15"/>
      <c r="J16" s="15"/>
      <c r="K16" s="16">
        <v>4.5</v>
      </c>
      <c r="L16" s="16">
        <v>2.5</v>
      </c>
      <c r="M16" s="16">
        <v>1.5</v>
      </c>
      <c r="N16" s="16">
        <f t="shared" si="0"/>
        <v>0</v>
      </c>
      <c r="O16" s="16">
        <v>2.5</v>
      </c>
      <c r="P16" s="16">
        <f t="shared" si="1"/>
        <v>1</v>
      </c>
      <c r="Q16" s="47">
        <f t="shared" si="2"/>
        <v>712.5</v>
      </c>
      <c r="S16" s="76"/>
      <c r="V16" s="70"/>
    </row>
    <row r="17" spans="1:23" s="13" customFormat="1" ht="59.25" customHeight="1">
      <c r="A17" s="41">
        <f>A16+1</f>
        <v>44943</v>
      </c>
      <c r="B17" s="14" t="s">
        <v>1</v>
      </c>
      <c r="C17" s="64" t="s">
        <v>57</v>
      </c>
      <c r="D17" s="91" t="s">
        <v>125</v>
      </c>
      <c r="E17" s="91" t="s">
        <v>80</v>
      </c>
      <c r="F17" s="64" t="s">
        <v>60</v>
      </c>
      <c r="G17" s="91" t="s">
        <v>121</v>
      </c>
      <c r="H17" s="15" t="s">
        <v>85</v>
      </c>
      <c r="I17" s="15"/>
      <c r="J17" s="15"/>
      <c r="K17" s="16">
        <v>4.5</v>
      </c>
      <c r="L17" s="16">
        <v>2.1</v>
      </c>
      <c r="M17" s="16">
        <v>1.4</v>
      </c>
      <c r="N17" s="16">
        <f t="shared" si="0"/>
        <v>0</v>
      </c>
      <c r="O17" s="16">
        <v>2.5</v>
      </c>
      <c r="P17" s="16">
        <f t="shared" si="1"/>
        <v>1</v>
      </c>
      <c r="Q17" s="47">
        <f t="shared" si="2"/>
        <v>680</v>
      </c>
      <c r="T17" s="33"/>
    </row>
    <row r="18" spans="1:23" s="13" customFormat="1" ht="59.25" customHeight="1">
      <c r="A18" s="41">
        <f>A17+1</f>
        <v>44944</v>
      </c>
      <c r="B18" s="14" t="s">
        <v>2</v>
      </c>
      <c r="C18" s="64" t="s">
        <v>44</v>
      </c>
      <c r="D18" s="64" t="s">
        <v>130</v>
      </c>
      <c r="E18" s="91" t="s">
        <v>81</v>
      </c>
      <c r="F18" s="64" t="s">
        <v>53</v>
      </c>
      <c r="G18" s="91" t="s">
        <v>122</v>
      </c>
      <c r="H18" s="15"/>
      <c r="I18" s="15"/>
      <c r="J18" s="15" t="s">
        <v>40</v>
      </c>
      <c r="K18" s="16">
        <v>4</v>
      </c>
      <c r="L18" s="16">
        <v>2.1</v>
      </c>
      <c r="M18" s="16">
        <v>1.8</v>
      </c>
      <c r="N18" s="16">
        <f t="shared" si="0"/>
        <v>0</v>
      </c>
      <c r="O18" s="16">
        <v>2.5</v>
      </c>
      <c r="P18" s="16">
        <f t="shared" si="1"/>
        <v>0</v>
      </c>
      <c r="Q18" s="47">
        <f t="shared" si="2"/>
        <v>595</v>
      </c>
      <c r="S18" s="70"/>
      <c r="U18" s="87"/>
    </row>
    <row r="19" spans="1:23" s="13" customFormat="1" ht="59.25" customHeight="1" thickBot="1">
      <c r="A19" s="48">
        <f>A18+1</f>
        <v>44945</v>
      </c>
      <c r="B19" s="17" t="s">
        <v>37</v>
      </c>
      <c r="C19" s="92" t="s">
        <v>127</v>
      </c>
      <c r="D19" s="92" t="s">
        <v>129</v>
      </c>
      <c r="E19" s="65" t="s">
        <v>128</v>
      </c>
      <c r="F19" s="65" t="s">
        <v>70</v>
      </c>
      <c r="G19" s="65"/>
      <c r="H19" s="50" t="s">
        <v>65</v>
      </c>
      <c r="I19" s="50"/>
      <c r="J19" s="50"/>
      <c r="K19" s="51">
        <v>4.0999999999999996</v>
      </c>
      <c r="L19" s="51">
        <v>2.2999999999999998</v>
      </c>
      <c r="M19" s="51">
        <v>1.1000000000000001</v>
      </c>
      <c r="N19" s="51">
        <v>0</v>
      </c>
      <c r="O19" s="51">
        <v>2.8</v>
      </c>
      <c r="P19" s="51">
        <f t="shared" si="1"/>
        <v>1</v>
      </c>
      <c r="Q19" s="52">
        <f t="shared" si="2"/>
        <v>673</v>
      </c>
      <c r="T19" s="87"/>
      <c r="U19" s="76"/>
    </row>
    <row r="20" spans="1:23" s="13" customFormat="1" ht="59.25" hidden="1" customHeight="1">
      <c r="A20" s="54">
        <f>A19+3</f>
        <v>44948</v>
      </c>
      <c r="B20" s="53" t="s">
        <v>4</v>
      </c>
      <c r="C20" s="82"/>
      <c r="D20" s="82"/>
      <c r="E20" s="72"/>
      <c r="F20" s="72"/>
      <c r="G20" s="72"/>
      <c r="H20" s="55"/>
      <c r="I20" s="55"/>
      <c r="J20" s="55"/>
      <c r="K20" s="56" t="e">
        <f>#REF!</f>
        <v>#REF!</v>
      </c>
      <c r="L20" s="56" t="e">
        <f>#REF!+IF(J20="豆漿",0.5,0)</f>
        <v>#REF!</v>
      </c>
      <c r="M20" s="56" t="e">
        <f>#REF!</f>
        <v>#REF!</v>
      </c>
      <c r="N20" s="56">
        <f t="shared" si="0"/>
        <v>0</v>
      </c>
      <c r="O20" s="56" t="e">
        <f>#REF!</f>
        <v>#REF!</v>
      </c>
      <c r="P20" s="56">
        <f t="shared" si="1"/>
        <v>0</v>
      </c>
      <c r="Q20" s="57" t="e">
        <f t="shared" si="2"/>
        <v>#REF!</v>
      </c>
      <c r="U20" s="62"/>
    </row>
    <row r="21" spans="1:23" s="13" customFormat="1" ht="59.25" hidden="1" customHeight="1">
      <c r="A21" s="41">
        <f>A20+1</f>
        <v>44949</v>
      </c>
      <c r="B21" s="14" t="s">
        <v>5</v>
      </c>
      <c r="C21" s="83"/>
      <c r="D21" s="79"/>
      <c r="E21" s="82"/>
      <c r="F21" s="72"/>
      <c r="G21" s="58"/>
      <c r="H21" s="15"/>
      <c r="I21" s="15"/>
      <c r="J21" s="15"/>
      <c r="K21" s="16" t="e">
        <f>#REF!</f>
        <v>#REF!</v>
      </c>
      <c r="L21" s="16" t="e">
        <f>#REF!+IF(J21="豆漿",0.5,0)</f>
        <v>#REF!</v>
      </c>
      <c r="M21" s="16" t="e">
        <f>#REF!</f>
        <v>#REF!</v>
      </c>
      <c r="N21" s="16">
        <f t="shared" si="0"/>
        <v>0</v>
      </c>
      <c r="O21" s="16" t="e">
        <f>#REF!</f>
        <v>#REF!</v>
      </c>
      <c r="P21" s="16">
        <f t="shared" si="1"/>
        <v>0</v>
      </c>
      <c r="Q21" s="47" t="e">
        <f t="shared" si="2"/>
        <v>#REF!</v>
      </c>
      <c r="S21" s="69"/>
    </row>
    <row r="22" spans="1:23" s="13" customFormat="1" ht="59.25" hidden="1" customHeight="1">
      <c r="A22" s="41">
        <f>A21+1</f>
        <v>44950</v>
      </c>
      <c r="B22" s="14" t="s">
        <v>1</v>
      </c>
      <c r="C22" s="60"/>
      <c r="D22" s="60"/>
      <c r="E22" s="74"/>
      <c r="F22" s="72"/>
      <c r="G22" s="90"/>
      <c r="H22" s="15"/>
      <c r="I22" s="15"/>
      <c r="J22" s="15"/>
      <c r="K22" s="16" t="e">
        <f>#REF!</f>
        <v>#REF!</v>
      </c>
      <c r="L22" s="16" t="e">
        <f>#REF!+IF(J22="豆漿",0.5,0)</f>
        <v>#REF!</v>
      </c>
      <c r="M22" s="16" t="e">
        <f>#REF!</f>
        <v>#REF!</v>
      </c>
      <c r="N22" s="16">
        <f t="shared" si="0"/>
        <v>0</v>
      </c>
      <c r="O22" s="16" t="e">
        <f>#REF!</f>
        <v>#REF!</v>
      </c>
      <c r="P22" s="16">
        <f t="shared" si="1"/>
        <v>0</v>
      </c>
      <c r="Q22" s="47" t="e">
        <f t="shared" si="2"/>
        <v>#REF!</v>
      </c>
      <c r="S22" s="110"/>
      <c r="T22" s="110"/>
      <c r="U22" s="110"/>
      <c r="V22" s="110"/>
      <c r="W22" s="110"/>
    </row>
    <row r="23" spans="1:23" s="13" customFormat="1" ht="59.25" hidden="1" customHeight="1">
      <c r="A23" s="41">
        <f>A22+1</f>
        <v>44951</v>
      </c>
      <c r="B23" s="14" t="s">
        <v>2</v>
      </c>
      <c r="C23" s="58"/>
      <c r="D23" s="72"/>
      <c r="E23" s="72"/>
      <c r="F23" s="72"/>
      <c r="G23" s="73"/>
      <c r="H23" s="15"/>
      <c r="I23" s="15"/>
      <c r="J23" s="15"/>
      <c r="K23" s="16" t="e">
        <f>#REF!</f>
        <v>#REF!</v>
      </c>
      <c r="L23" s="16" t="e">
        <f>#REF!+IF(J23="豆漿",0.5,0)</f>
        <v>#REF!</v>
      </c>
      <c r="M23" s="16" t="e">
        <f>#REF!</f>
        <v>#REF!</v>
      </c>
      <c r="N23" s="16">
        <f t="shared" si="0"/>
        <v>0</v>
      </c>
      <c r="O23" s="16" t="e">
        <f>#REF!</f>
        <v>#REF!</v>
      </c>
      <c r="P23" s="16">
        <f t="shared" si="1"/>
        <v>0</v>
      </c>
      <c r="Q23" s="47" t="e">
        <f t="shared" si="2"/>
        <v>#REF!</v>
      </c>
      <c r="V23" s="62"/>
    </row>
    <row r="24" spans="1:23" s="13" customFormat="1" ht="59.25" hidden="1" customHeight="1" thickBot="1">
      <c r="A24" s="48">
        <f>A23+1</f>
        <v>44952</v>
      </c>
      <c r="B24" s="17" t="s">
        <v>3</v>
      </c>
      <c r="C24" s="81"/>
      <c r="D24" s="75"/>
      <c r="E24" s="68"/>
      <c r="F24" s="84"/>
      <c r="G24" s="68"/>
      <c r="H24" s="50"/>
      <c r="I24" s="50"/>
      <c r="J24" s="50"/>
      <c r="K24" s="51" t="e">
        <f>#REF!</f>
        <v>#REF!</v>
      </c>
      <c r="L24" s="51" t="e">
        <f>#REF!+IF(J24="豆漿",0.5,0)</f>
        <v>#REF!</v>
      </c>
      <c r="M24" s="51" t="e">
        <f>#REF!</f>
        <v>#REF!</v>
      </c>
      <c r="N24" s="51">
        <f t="shared" si="0"/>
        <v>0</v>
      </c>
      <c r="O24" s="51" t="e">
        <f>#REF!</f>
        <v>#REF!</v>
      </c>
      <c r="P24" s="51">
        <f t="shared" si="1"/>
        <v>0</v>
      </c>
      <c r="Q24" s="52" t="e">
        <f t="shared" si="2"/>
        <v>#REF!</v>
      </c>
    </row>
    <row r="25" spans="1:23" s="13" customFormat="1" ht="59.25" hidden="1" customHeight="1">
      <c r="A25" s="54">
        <f>A24+3</f>
        <v>44955</v>
      </c>
      <c r="B25" s="53" t="s">
        <v>4</v>
      </c>
      <c r="C25" s="74"/>
      <c r="D25" s="74"/>
      <c r="E25" s="82"/>
      <c r="F25" s="72"/>
      <c r="G25" s="72"/>
      <c r="H25" s="61"/>
      <c r="I25" s="55"/>
      <c r="J25" s="55"/>
      <c r="K25" s="56" t="e">
        <f>#REF!</f>
        <v>#REF!</v>
      </c>
      <c r="L25" s="56" t="e">
        <f>#REF!+IF(J25="豆漿",0.5,0)</f>
        <v>#REF!</v>
      </c>
      <c r="M25" s="56" t="e">
        <f>#REF!</f>
        <v>#REF!</v>
      </c>
      <c r="N25" s="56">
        <f t="shared" si="0"/>
        <v>0</v>
      </c>
      <c r="O25" s="56" t="e">
        <f>#REF!</f>
        <v>#REF!</v>
      </c>
      <c r="P25" s="56">
        <f t="shared" si="1"/>
        <v>0</v>
      </c>
      <c r="Q25" s="57" t="e">
        <f t="shared" si="2"/>
        <v>#REF!</v>
      </c>
      <c r="S25" s="58"/>
      <c r="T25" s="87"/>
      <c r="U25" s="87"/>
    </row>
    <row r="26" spans="1:23" s="13" customFormat="1" ht="59.25" hidden="1" customHeight="1">
      <c r="A26" s="41">
        <f>A25+1</f>
        <v>44956</v>
      </c>
      <c r="B26" s="14" t="s">
        <v>5</v>
      </c>
      <c r="C26" s="58"/>
      <c r="D26" s="80"/>
      <c r="E26" s="72"/>
      <c r="F26" s="72"/>
      <c r="G26" s="83"/>
      <c r="H26" s="67"/>
      <c r="I26" s="15"/>
      <c r="J26" s="15"/>
      <c r="K26" s="16" t="e">
        <f>#REF!</f>
        <v>#REF!</v>
      </c>
      <c r="L26" s="16" t="e">
        <f>#REF!+IF(J26="豆漿",0.5,0)</f>
        <v>#REF!</v>
      </c>
      <c r="M26" s="16" t="e">
        <f>#REF!</f>
        <v>#REF!</v>
      </c>
      <c r="N26" s="16">
        <f t="shared" si="0"/>
        <v>0</v>
      </c>
      <c r="O26" s="16" t="e">
        <f>#REF!</f>
        <v>#REF!</v>
      </c>
      <c r="P26" s="16">
        <f t="shared" si="1"/>
        <v>0</v>
      </c>
      <c r="Q26" s="47" t="e">
        <f t="shared" si="2"/>
        <v>#REF!</v>
      </c>
    </row>
    <row r="27" spans="1:23" s="13" customFormat="1" ht="59.25" hidden="1" customHeight="1">
      <c r="A27" s="66">
        <f>A26+1</f>
        <v>44957</v>
      </c>
      <c r="B27" s="14" t="s">
        <v>35</v>
      </c>
      <c r="C27" s="83"/>
      <c r="D27" s="58"/>
      <c r="E27" s="72"/>
      <c r="F27" s="72"/>
      <c r="G27" s="82"/>
      <c r="H27" s="59"/>
      <c r="I27" s="55"/>
      <c r="J27" s="55"/>
      <c r="K27" s="56" t="e">
        <f>#REF!</f>
        <v>#REF!</v>
      </c>
      <c r="L27" s="56" t="e">
        <f>#REF!+IF(J27="豆漿",0.5,0)</f>
        <v>#REF!</v>
      </c>
      <c r="M27" s="56" t="e">
        <f>#REF!</f>
        <v>#REF!</v>
      </c>
      <c r="N27" s="56">
        <f t="shared" si="0"/>
        <v>0</v>
      </c>
      <c r="O27" s="56" t="e">
        <f>#REF!</f>
        <v>#REF!</v>
      </c>
      <c r="P27" s="56">
        <f t="shared" si="1"/>
        <v>0</v>
      </c>
      <c r="Q27" s="57" t="e">
        <f t="shared" si="2"/>
        <v>#REF!</v>
      </c>
    </row>
    <row r="28" spans="1:23" s="13" customFormat="1" ht="59.25" hidden="1" customHeight="1">
      <c r="A28" s="66">
        <f>A27+1</f>
        <v>44958</v>
      </c>
      <c r="B28" s="14" t="s">
        <v>36</v>
      </c>
      <c r="C28" s="58"/>
      <c r="D28" s="72"/>
      <c r="E28" s="72"/>
      <c r="F28" s="72"/>
      <c r="G28" s="58"/>
      <c r="H28" s="67"/>
      <c r="I28" s="15"/>
      <c r="J28" s="15"/>
      <c r="K28" s="16" t="e">
        <f>#REF!</f>
        <v>#REF!</v>
      </c>
      <c r="L28" s="16" t="e">
        <f>#REF!+IF(J28="豆漿",0.5,0)</f>
        <v>#REF!</v>
      </c>
      <c r="M28" s="16" t="e">
        <f>#REF!</f>
        <v>#REF!</v>
      </c>
      <c r="N28" s="16">
        <f t="shared" si="0"/>
        <v>0</v>
      </c>
      <c r="O28" s="16" t="e">
        <f>#REF!</f>
        <v>#REF!</v>
      </c>
      <c r="P28" s="16">
        <f t="shared" si="1"/>
        <v>0</v>
      </c>
      <c r="Q28" s="16" t="e">
        <f t="shared" si="2"/>
        <v>#REF!</v>
      </c>
    </row>
    <row r="29" spans="1:23" s="13" customFormat="1" ht="59.25" hidden="1" customHeight="1" thickBot="1">
      <c r="A29" s="71">
        <f>A28+1</f>
        <v>44959</v>
      </c>
      <c r="B29" s="17" t="s">
        <v>37</v>
      </c>
      <c r="C29" s="68"/>
      <c r="D29" s="68"/>
      <c r="E29" s="68"/>
      <c r="F29" s="81"/>
      <c r="G29" s="68"/>
      <c r="H29" s="50"/>
      <c r="I29" s="50"/>
      <c r="J29" s="50"/>
      <c r="K29" s="51" t="e">
        <f>#REF!</f>
        <v>#REF!</v>
      </c>
      <c r="L29" s="51" t="e">
        <f>#REF!+IF(J29="豆漿",0.5,0)</f>
        <v>#REF!</v>
      </c>
      <c r="M29" s="51" t="e">
        <f>#REF!</f>
        <v>#REF!</v>
      </c>
      <c r="N29" s="51">
        <f t="shared" si="0"/>
        <v>0</v>
      </c>
      <c r="O29" s="51" t="e">
        <f>#REF!</f>
        <v>#REF!</v>
      </c>
      <c r="P29" s="51">
        <f t="shared" si="1"/>
        <v>0</v>
      </c>
      <c r="Q29" s="51" t="e">
        <f t="shared" si="2"/>
        <v>#REF!</v>
      </c>
    </row>
    <row r="30" spans="1:23" ht="25.5" customHeight="1" thickBot="1">
      <c r="A30" s="19"/>
      <c r="B30" s="19"/>
      <c r="C30" s="111" t="s">
        <v>20</v>
      </c>
      <c r="D30" s="37" t="s">
        <v>21</v>
      </c>
      <c r="E30" s="113" t="s">
        <v>22</v>
      </c>
      <c r="F30" s="113" t="s">
        <v>23</v>
      </c>
      <c r="G30" s="113" t="s">
        <v>24</v>
      </c>
      <c r="H30" s="113" t="s">
        <v>25</v>
      </c>
      <c r="I30" s="112" t="s">
        <v>26</v>
      </c>
      <c r="J30" s="112"/>
      <c r="K30" s="112"/>
      <c r="L30" s="112"/>
      <c r="M30" s="122" t="s">
        <v>27</v>
      </c>
      <c r="N30" s="122" t="s">
        <v>28</v>
      </c>
      <c r="O30" s="20"/>
      <c r="P30" s="20"/>
    </row>
    <row r="31" spans="1:23" ht="19.5" customHeight="1" thickBot="1">
      <c r="A31" s="19"/>
      <c r="B31" s="19"/>
      <c r="C31" s="112"/>
      <c r="D31" s="89" t="s">
        <v>32</v>
      </c>
      <c r="E31" s="112"/>
      <c r="F31" s="112"/>
      <c r="G31" s="112"/>
      <c r="H31" s="112"/>
      <c r="I31" s="39" t="s">
        <v>29</v>
      </c>
      <c r="J31" s="124" t="s">
        <v>30</v>
      </c>
      <c r="K31" s="125"/>
      <c r="L31" s="40" t="s">
        <v>31</v>
      </c>
      <c r="M31" s="123"/>
      <c r="N31" s="123"/>
      <c r="O31" s="20"/>
      <c r="P31" s="20"/>
    </row>
    <row r="32" spans="1:23" ht="19.5" customHeight="1" thickBot="1">
      <c r="A32" s="19"/>
      <c r="B32" s="19"/>
      <c r="C32" s="42">
        <v>1</v>
      </c>
      <c r="D32" s="43">
        <v>2</v>
      </c>
      <c r="E32" s="43">
        <v>6</v>
      </c>
      <c r="F32" s="43">
        <v>5</v>
      </c>
      <c r="G32" s="43">
        <v>14</v>
      </c>
      <c r="H32" s="44">
        <v>0</v>
      </c>
      <c r="I32" s="42">
        <v>1</v>
      </c>
      <c r="J32" s="126">
        <v>3</v>
      </c>
      <c r="K32" s="127"/>
      <c r="L32" s="43">
        <v>0</v>
      </c>
      <c r="M32" s="43">
        <v>3</v>
      </c>
      <c r="N32" s="45">
        <v>3</v>
      </c>
      <c r="O32" s="20"/>
      <c r="P32" s="20"/>
    </row>
    <row r="33" spans="1:20" ht="47.25" customHeight="1">
      <c r="A33" s="128" t="s">
        <v>87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88"/>
    </row>
    <row r="34" spans="1:20" ht="37.5" customHeight="1">
      <c r="A34" s="120" t="s">
        <v>86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20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20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20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20" s="25" customFormat="1"/>
    <row r="39" spans="1:20" s="25" customFormat="1">
      <c r="C39" s="21"/>
    </row>
    <row r="40" spans="1:20" s="25" customFormat="1" ht="31">
      <c r="C40" s="21"/>
      <c r="E40" s="118"/>
      <c r="F40" s="119"/>
      <c r="G40" s="119"/>
      <c r="H40" s="119"/>
      <c r="I40" s="119"/>
      <c r="J40" s="30"/>
    </row>
    <row r="41" spans="1:20" s="25" customFormat="1">
      <c r="C41" s="21"/>
      <c r="D41" s="21"/>
      <c r="E41" s="24"/>
      <c r="F41" s="22"/>
      <c r="G41" s="22"/>
      <c r="H41" s="22"/>
      <c r="I41" s="30"/>
      <c r="J41" s="30"/>
    </row>
    <row r="42" spans="1:20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20" s="25" customFormat="1" ht="35.5">
      <c r="C43" s="21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</row>
    <row r="44" spans="1:20" s="25" customFormat="1">
      <c r="F44" s="31"/>
      <c r="K44" s="21"/>
      <c r="L44" s="21"/>
      <c r="M44" s="21"/>
      <c r="N44" s="21"/>
      <c r="O44" s="21"/>
      <c r="P44" s="21"/>
      <c r="Q44" s="21"/>
    </row>
    <row r="45" spans="1:20" s="25" customFormat="1">
      <c r="F45" s="7"/>
      <c r="K45" s="21"/>
      <c r="L45" s="21"/>
      <c r="M45" s="21"/>
      <c r="N45" s="21"/>
      <c r="O45" s="21"/>
      <c r="P45" s="21"/>
      <c r="Q45" s="21"/>
    </row>
    <row r="46" spans="1:20" ht="35.5"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4"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K5" sqref="K5:Q5"/>
    </sheetView>
  </sheetViews>
  <sheetFormatPr defaultColWidth="9" defaultRowHeight="19.5"/>
  <cols>
    <col min="1" max="1" width="3.6328125" style="25" customWidth="1"/>
    <col min="2" max="2" width="3" style="25" customWidth="1"/>
    <col min="3" max="3" width="48.08984375" style="25" customWidth="1"/>
    <col min="4" max="4" width="34.7265625" style="25" customWidth="1"/>
    <col min="5" max="5" width="39.08984375" style="25" customWidth="1"/>
    <col min="6" max="6" width="26" style="25" customWidth="1"/>
    <col min="7" max="7" width="33.6328125" style="25" customWidth="1"/>
    <col min="8" max="9" width="7.6328125" style="25" customWidth="1"/>
    <col min="10" max="10" width="10.36328125" style="25" customWidth="1"/>
    <col min="11" max="17" width="5" style="21" customWidth="1"/>
    <col min="18" max="16384" width="9" style="23"/>
  </cols>
  <sheetData>
    <row r="1" spans="1:30" s="3" customFormat="1">
      <c r="A1" s="98" t="s">
        <v>96</v>
      </c>
      <c r="B1" s="99"/>
      <c r="C1" s="99"/>
      <c r="D1" s="99"/>
      <c r="E1" s="99"/>
      <c r="F1" s="99"/>
      <c r="G1" s="99"/>
      <c r="H1" s="99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00" t="s">
        <v>6</v>
      </c>
      <c r="B3" s="102" t="s">
        <v>7</v>
      </c>
      <c r="C3" s="104" t="s">
        <v>8</v>
      </c>
      <c r="D3" s="104" t="s">
        <v>9</v>
      </c>
      <c r="E3" s="104" t="s">
        <v>10</v>
      </c>
      <c r="F3" s="104" t="s">
        <v>11</v>
      </c>
      <c r="G3" s="106" t="s">
        <v>12</v>
      </c>
      <c r="H3" s="106" t="s">
        <v>13</v>
      </c>
      <c r="I3" s="106" t="s">
        <v>83</v>
      </c>
      <c r="J3" s="114" t="s">
        <v>91</v>
      </c>
      <c r="K3" s="116" t="s">
        <v>38</v>
      </c>
      <c r="L3" s="107" t="s">
        <v>39</v>
      </c>
      <c r="M3" s="107" t="s">
        <v>14</v>
      </c>
      <c r="N3" s="107" t="s">
        <v>15</v>
      </c>
      <c r="O3" s="107" t="s">
        <v>16</v>
      </c>
      <c r="P3" s="107" t="s">
        <v>17</v>
      </c>
      <c r="Q3" s="95" t="s">
        <v>18</v>
      </c>
    </row>
    <row r="4" spans="1:30" s="11" customFormat="1" ht="95.25" customHeight="1" thickBot="1">
      <c r="A4" s="101"/>
      <c r="B4" s="103"/>
      <c r="C4" s="105"/>
      <c r="D4" s="105"/>
      <c r="E4" s="105"/>
      <c r="F4" s="105"/>
      <c r="G4" s="105"/>
      <c r="H4" s="105"/>
      <c r="I4" s="105"/>
      <c r="J4" s="115"/>
      <c r="K4" s="117"/>
      <c r="L4" s="108"/>
      <c r="M4" s="108"/>
      <c r="N4" s="108"/>
      <c r="O4" s="108"/>
      <c r="P4" s="108"/>
      <c r="Q4" s="96" t="s">
        <v>19</v>
      </c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s="13" customFormat="1" ht="57.75" customHeight="1">
      <c r="A5" s="54">
        <v>44927</v>
      </c>
      <c r="B5" s="53" t="s">
        <v>33</v>
      </c>
      <c r="C5" s="109" t="s">
        <v>47</v>
      </c>
      <c r="D5" s="109"/>
      <c r="E5" s="109"/>
      <c r="F5" s="109"/>
      <c r="G5" s="109"/>
      <c r="H5" s="55"/>
      <c r="I5" s="55"/>
      <c r="J5" s="55"/>
      <c r="K5" s="56">
        <v>0</v>
      </c>
      <c r="L5" s="56">
        <v>0</v>
      </c>
      <c r="M5" s="56">
        <v>0</v>
      </c>
      <c r="N5" s="56">
        <f>IF(I5="鮮奶",0.8,0)</f>
        <v>0</v>
      </c>
      <c r="O5" s="56">
        <v>0</v>
      </c>
      <c r="P5" s="56">
        <f>IF(H5="水果",1,0)</f>
        <v>0</v>
      </c>
      <c r="Q5" s="57">
        <v>0</v>
      </c>
    </row>
    <row r="6" spans="1:30" s="13" customFormat="1" ht="71.25" customHeight="1">
      <c r="A6" s="41">
        <f>A5+1</f>
        <v>44928</v>
      </c>
      <c r="B6" s="14" t="s">
        <v>34</v>
      </c>
      <c r="C6" s="91" t="s">
        <v>101</v>
      </c>
      <c r="D6" s="91" t="s">
        <v>100</v>
      </c>
      <c r="E6" s="91" t="s">
        <v>66</v>
      </c>
      <c r="F6" s="64" t="s">
        <v>54</v>
      </c>
      <c r="G6" s="91" t="s">
        <v>102</v>
      </c>
      <c r="H6" s="15" t="s">
        <v>65</v>
      </c>
      <c r="I6" s="15"/>
      <c r="J6" s="15"/>
      <c r="K6" s="16">
        <v>4</v>
      </c>
      <c r="L6" s="16">
        <v>2.2000000000000002</v>
      </c>
      <c r="M6" s="16">
        <v>2.1</v>
      </c>
      <c r="N6" s="16">
        <f t="shared" ref="N6:N29" si="0">IF(I6="鮮奶",0.8,0)</f>
        <v>0</v>
      </c>
      <c r="O6" s="16">
        <v>2.5</v>
      </c>
      <c r="P6" s="16">
        <f t="shared" ref="P6:P29" si="1">IF(H6="水果",1,0)</f>
        <v>1</v>
      </c>
      <c r="Q6" s="47">
        <f t="shared" ref="Q6:Q29" si="2">K6*70+L6*75+M6*25+N6*150+O6*45+P6*60</f>
        <v>670</v>
      </c>
    </row>
    <row r="7" spans="1:30" s="13" customFormat="1" ht="66.75" customHeight="1">
      <c r="A7" s="41">
        <f>A6+1</f>
        <v>44929</v>
      </c>
      <c r="B7" s="14" t="s">
        <v>35</v>
      </c>
      <c r="C7" s="64" t="s">
        <v>67</v>
      </c>
      <c r="D7" s="91" t="s">
        <v>103</v>
      </c>
      <c r="E7" s="91" t="s">
        <v>104</v>
      </c>
      <c r="F7" s="64" t="s">
        <v>58</v>
      </c>
      <c r="G7" s="91" t="s">
        <v>105</v>
      </c>
      <c r="H7" s="15" t="s">
        <v>65</v>
      </c>
      <c r="I7" s="15"/>
      <c r="J7" s="15"/>
      <c r="K7" s="16">
        <v>4.2</v>
      </c>
      <c r="L7" s="16">
        <v>2.6</v>
      </c>
      <c r="M7" s="16">
        <v>1.8</v>
      </c>
      <c r="N7" s="16">
        <f t="shared" si="0"/>
        <v>0</v>
      </c>
      <c r="O7" s="16">
        <v>2.5</v>
      </c>
      <c r="P7" s="16">
        <f t="shared" si="1"/>
        <v>1</v>
      </c>
      <c r="Q7" s="47">
        <f t="shared" si="2"/>
        <v>706.5</v>
      </c>
    </row>
    <row r="8" spans="1:30" s="13" customFormat="1" ht="59.25" customHeight="1">
      <c r="A8" s="41">
        <f>A7+1</f>
        <v>44930</v>
      </c>
      <c r="B8" s="14" t="s">
        <v>2</v>
      </c>
      <c r="C8" s="64" t="s">
        <v>43</v>
      </c>
      <c r="D8" s="91" t="s">
        <v>106</v>
      </c>
      <c r="E8" s="91" t="s">
        <v>107</v>
      </c>
      <c r="F8" s="64" t="s">
        <v>51</v>
      </c>
      <c r="G8" s="91" t="s">
        <v>68</v>
      </c>
      <c r="H8" s="15"/>
      <c r="I8" s="15" t="s">
        <v>63</v>
      </c>
      <c r="J8" s="15"/>
      <c r="K8" s="16">
        <v>4.0999999999999996</v>
      </c>
      <c r="L8" s="16">
        <v>2.7</v>
      </c>
      <c r="M8" s="16">
        <v>1.2</v>
      </c>
      <c r="N8" s="16">
        <f t="shared" si="0"/>
        <v>0.8</v>
      </c>
      <c r="O8" s="16">
        <v>2.5</v>
      </c>
      <c r="P8" s="16">
        <f t="shared" si="1"/>
        <v>0</v>
      </c>
      <c r="Q8" s="47">
        <f t="shared" si="2"/>
        <v>752</v>
      </c>
    </row>
    <row r="9" spans="1:30" s="18" customFormat="1" ht="59.25" customHeight="1" thickBot="1">
      <c r="A9" s="48">
        <f>A8+1</f>
        <v>44931</v>
      </c>
      <c r="B9" s="17" t="s">
        <v>3</v>
      </c>
      <c r="C9" s="65" t="s">
        <v>55</v>
      </c>
      <c r="D9" s="92" t="s">
        <v>108</v>
      </c>
      <c r="E9" s="92" t="s">
        <v>109</v>
      </c>
      <c r="F9" s="65" t="s">
        <v>42</v>
      </c>
      <c r="G9" s="92" t="s">
        <v>69</v>
      </c>
      <c r="H9" s="49" t="s">
        <v>65</v>
      </c>
      <c r="I9" s="50"/>
      <c r="J9" s="50"/>
      <c r="K9" s="51">
        <v>4.8</v>
      </c>
      <c r="L9" s="51">
        <v>2.1</v>
      </c>
      <c r="M9" s="51">
        <v>1.2</v>
      </c>
      <c r="N9" s="51">
        <f t="shared" si="0"/>
        <v>0</v>
      </c>
      <c r="O9" s="51">
        <v>2.8</v>
      </c>
      <c r="P9" s="51">
        <f t="shared" si="1"/>
        <v>1</v>
      </c>
      <c r="Q9" s="52">
        <f t="shared" si="2"/>
        <v>709.5</v>
      </c>
      <c r="AB9" s="76"/>
    </row>
    <row r="10" spans="1:30" s="13" customFormat="1" ht="59.25" customHeight="1">
      <c r="A10" s="54">
        <f>A9+3</f>
        <v>44934</v>
      </c>
      <c r="B10" s="53" t="s">
        <v>4</v>
      </c>
      <c r="C10" s="85" t="s">
        <v>59</v>
      </c>
      <c r="D10" s="91" t="s">
        <v>112</v>
      </c>
      <c r="E10" s="93" t="s">
        <v>71</v>
      </c>
      <c r="F10" s="85" t="s">
        <v>48</v>
      </c>
      <c r="G10" s="93" t="s">
        <v>110</v>
      </c>
      <c r="H10" s="55"/>
      <c r="I10" s="55"/>
      <c r="J10" s="55" t="s">
        <v>89</v>
      </c>
      <c r="K10" s="56">
        <v>4.3</v>
      </c>
      <c r="L10" s="56">
        <v>2.4</v>
      </c>
      <c r="M10" s="56">
        <v>1.3</v>
      </c>
      <c r="N10" s="56">
        <f>IF(I10="鮮奶",0.8,0)</f>
        <v>0</v>
      </c>
      <c r="O10" s="56">
        <v>2.8</v>
      </c>
      <c r="P10" s="12">
        <f t="shared" si="1"/>
        <v>0</v>
      </c>
      <c r="Q10" s="46">
        <f t="shared" si="2"/>
        <v>639.5</v>
      </c>
      <c r="T10" s="76"/>
      <c r="U10" s="76"/>
      <c r="V10" s="76"/>
    </row>
    <row r="11" spans="1:30" s="13" customFormat="1" ht="59.25" customHeight="1">
      <c r="A11" s="41">
        <f>A10+1</f>
        <v>44935</v>
      </c>
      <c r="B11" s="14" t="s">
        <v>5</v>
      </c>
      <c r="C11" s="64" t="s">
        <v>62</v>
      </c>
      <c r="D11" s="91" t="s">
        <v>111</v>
      </c>
      <c r="E11" s="91" t="s">
        <v>113</v>
      </c>
      <c r="F11" s="64" t="s">
        <v>49</v>
      </c>
      <c r="G11" s="91" t="s">
        <v>72</v>
      </c>
      <c r="H11" s="15" t="s">
        <v>65</v>
      </c>
      <c r="I11" s="15"/>
      <c r="J11" s="15"/>
      <c r="K11" s="16">
        <v>4</v>
      </c>
      <c r="L11" s="16">
        <v>2.5</v>
      </c>
      <c r="M11" s="16">
        <v>1.5</v>
      </c>
      <c r="N11" s="16">
        <f t="shared" si="0"/>
        <v>0</v>
      </c>
      <c r="O11" s="16">
        <v>2.5</v>
      </c>
      <c r="P11" s="16">
        <f t="shared" si="1"/>
        <v>1</v>
      </c>
      <c r="Q11" s="47">
        <f t="shared" si="2"/>
        <v>677.5</v>
      </c>
      <c r="U11" s="69"/>
      <c r="AA11" s="70"/>
    </row>
    <row r="12" spans="1:30" s="13" customFormat="1" ht="59.25" customHeight="1">
      <c r="A12" s="41">
        <f>A11+1</f>
        <v>44936</v>
      </c>
      <c r="B12" s="14" t="s">
        <v>1</v>
      </c>
      <c r="C12" s="64" t="s">
        <v>45</v>
      </c>
      <c r="D12" s="91" t="s">
        <v>114</v>
      </c>
      <c r="E12" s="91" t="s">
        <v>73</v>
      </c>
      <c r="F12" s="64" t="s">
        <v>61</v>
      </c>
      <c r="G12" s="91" t="s">
        <v>115</v>
      </c>
      <c r="H12" s="15" t="s">
        <v>65</v>
      </c>
      <c r="I12" s="15"/>
      <c r="J12" s="15"/>
      <c r="K12" s="16">
        <v>4.2</v>
      </c>
      <c r="L12" s="16">
        <v>2.1</v>
      </c>
      <c r="M12" s="16">
        <v>2</v>
      </c>
      <c r="N12" s="16">
        <f t="shared" si="0"/>
        <v>0</v>
      </c>
      <c r="O12" s="16">
        <v>2.5</v>
      </c>
      <c r="P12" s="16">
        <f t="shared" si="1"/>
        <v>1</v>
      </c>
      <c r="Q12" s="47">
        <f t="shared" si="2"/>
        <v>674</v>
      </c>
    </row>
    <row r="13" spans="1:30" s="13" customFormat="1" ht="59.25" customHeight="1">
      <c r="A13" s="41">
        <f>A12+1</f>
        <v>44937</v>
      </c>
      <c r="B13" s="14" t="s">
        <v>2</v>
      </c>
      <c r="C13" s="91" t="s">
        <v>78</v>
      </c>
      <c r="D13" s="91" t="s">
        <v>116</v>
      </c>
      <c r="E13" s="64" t="s">
        <v>74</v>
      </c>
      <c r="F13" s="64" t="s">
        <v>50</v>
      </c>
      <c r="G13" s="93" t="s">
        <v>75</v>
      </c>
      <c r="H13" s="15" t="s">
        <v>65</v>
      </c>
      <c r="I13" s="15"/>
      <c r="J13" s="15"/>
      <c r="K13" s="16">
        <v>4.2</v>
      </c>
      <c r="L13" s="16">
        <v>2</v>
      </c>
      <c r="M13" s="16">
        <v>1.1000000000000001</v>
      </c>
      <c r="N13" s="16">
        <f t="shared" si="0"/>
        <v>0</v>
      </c>
      <c r="O13" s="16">
        <v>2.5</v>
      </c>
      <c r="P13" s="16">
        <f t="shared" si="1"/>
        <v>1</v>
      </c>
      <c r="Q13" s="47">
        <f t="shared" si="2"/>
        <v>644</v>
      </c>
    </row>
    <row r="14" spans="1:30" s="13" customFormat="1" ht="59.25" customHeight="1" thickBot="1">
      <c r="A14" s="48">
        <f>A13+1</f>
        <v>44938</v>
      </c>
      <c r="B14" s="17" t="s">
        <v>3</v>
      </c>
      <c r="C14" s="65" t="s">
        <v>46</v>
      </c>
      <c r="D14" s="92" t="s">
        <v>117</v>
      </c>
      <c r="E14" s="92" t="s">
        <v>118</v>
      </c>
      <c r="F14" s="92" t="s">
        <v>76</v>
      </c>
      <c r="G14" s="92" t="s">
        <v>77</v>
      </c>
      <c r="H14" s="81"/>
      <c r="I14" s="50" t="s">
        <v>63</v>
      </c>
      <c r="J14" s="50"/>
      <c r="K14" s="16">
        <v>4.2</v>
      </c>
      <c r="L14" s="16">
        <v>2.1</v>
      </c>
      <c r="M14" s="16">
        <v>2.1</v>
      </c>
      <c r="N14" s="16">
        <f t="shared" si="0"/>
        <v>0.8</v>
      </c>
      <c r="O14" s="16">
        <v>2.5</v>
      </c>
      <c r="P14" s="16">
        <f t="shared" si="1"/>
        <v>0</v>
      </c>
      <c r="Q14" s="47">
        <f t="shared" si="2"/>
        <v>736.5</v>
      </c>
      <c r="S14" s="76"/>
      <c r="V14" s="69"/>
    </row>
    <row r="15" spans="1:30" s="13" customFormat="1" ht="59.25" customHeight="1">
      <c r="A15" s="54">
        <f>A14+3</f>
        <v>44941</v>
      </c>
      <c r="B15" s="53" t="s">
        <v>4</v>
      </c>
      <c r="C15" s="85" t="s">
        <v>55</v>
      </c>
      <c r="D15" s="93" t="s">
        <v>126</v>
      </c>
      <c r="E15" s="93" t="s">
        <v>119</v>
      </c>
      <c r="F15" s="85" t="s">
        <v>51</v>
      </c>
      <c r="G15" s="94" t="s">
        <v>79</v>
      </c>
      <c r="H15" s="55"/>
      <c r="I15" s="55" t="s">
        <v>63</v>
      </c>
      <c r="J15" s="55"/>
      <c r="K15" s="12">
        <v>4.3</v>
      </c>
      <c r="L15" s="12">
        <v>2.4</v>
      </c>
      <c r="M15" s="12">
        <v>1.9</v>
      </c>
      <c r="N15" s="12">
        <f t="shared" si="0"/>
        <v>0.8</v>
      </c>
      <c r="O15" s="12">
        <v>2.5</v>
      </c>
      <c r="P15" s="12">
        <f t="shared" si="1"/>
        <v>0</v>
      </c>
      <c r="Q15" s="46">
        <f t="shared" si="2"/>
        <v>761</v>
      </c>
      <c r="S15" s="86"/>
    </row>
    <row r="16" spans="1:30" s="13" customFormat="1" ht="59.25" customHeight="1">
      <c r="A16" s="41">
        <f>A15+1</f>
        <v>44942</v>
      </c>
      <c r="B16" s="14" t="s">
        <v>5</v>
      </c>
      <c r="C16" s="64" t="s">
        <v>56</v>
      </c>
      <c r="D16" s="91" t="s">
        <v>124</v>
      </c>
      <c r="E16" s="91" t="s">
        <v>123</v>
      </c>
      <c r="F16" s="64" t="s">
        <v>52</v>
      </c>
      <c r="G16" s="93" t="s">
        <v>120</v>
      </c>
      <c r="H16" s="15" t="s">
        <v>65</v>
      </c>
      <c r="I16" s="15"/>
      <c r="J16" s="15"/>
      <c r="K16" s="16">
        <v>4.5</v>
      </c>
      <c r="L16" s="16">
        <v>2.5</v>
      </c>
      <c r="M16" s="16">
        <v>1.5</v>
      </c>
      <c r="N16" s="16">
        <f t="shared" si="0"/>
        <v>0</v>
      </c>
      <c r="O16" s="16">
        <v>2.5</v>
      </c>
      <c r="P16" s="16">
        <f t="shared" si="1"/>
        <v>1</v>
      </c>
      <c r="Q16" s="47">
        <f t="shared" si="2"/>
        <v>712.5</v>
      </c>
      <c r="S16" s="76"/>
      <c r="V16" s="70"/>
    </row>
    <row r="17" spans="1:23" s="13" customFormat="1" ht="59.25" customHeight="1">
      <c r="A17" s="41">
        <f>A16+1</f>
        <v>44943</v>
      </c>
      <c r="B17" s="14" t="s">
        <v>1</v>
      </c>
      <c r="C17" s="64" t="s">
        <v>57</v>
      </c>
      <c r="D17" s="91" t="s">
        <v>125</v>
      </c>
      <c r="E17" s="91" t="s">
        <v>80</v>
      </c>
      <c r="F17" s="64" t="s">
        <v>60</v>
      </c>
      <c r="G17" s="91" t="s">
        <v>121</v>
      </c>
      <c r="H17" s="15" t="s">
        <v>85</v>
      </c>
      <c r="I17" s="15"/>
      <c r="J17" s="15"/>
      <c r="K17" s="16">
        <v>4.5</v>
      </c>
      <c r="L17" s="16">
        <v>2.1</v>
      </c>
      <c r="M17" s="16">
        <v>1.4</v>
      </c>
      <c r="N17" s="16">
        <f t="shared" si="0"/>
        <v>0</v>
      </c>
      <c r="O17" s="16">
        <v>2.5</v>
      </c>
      <c r="P17" s="16">
        <f t="shared" si="1"/>
        <v>1</v>
      </c>
      <c r="Q17" s="47">
        <f t="shared" si="2"/>
        <v>680</v>
      </c>
      <c r="T17" s="33"/>
    </row>
    <row r="18" spans="1:23" s="13" customFormat="1" ht="59.25" customHeight="1">
      <c r="A18" s="41">
        <f>A17+1</f>
        <v>44944</v>
      </c>
      <c r="B18" s="14" t="s">
        <v>2</v>
      </c>
      <c r="C18" s="64" t="s">
        <v>44</v>
      </c>
      <c r="D18" s="64" t="s">
        <v>130</v>
      </c>
      <c r="E18" s="91" t="s">
        <v>81</v>
      </c>
      <c r="F18" s="64" t="s">
        <v>53</v>
      </c>
      <c r="G18" s="91" t="s">
        <v>122</v>
      </c>
      <c r="H18" s="15"/>
      <c r="I18" s="15"/>
      <c r="J18" s="15" t="s">
        <v>40</v>
      </c>
      <c r="K18" s="16">
        <v>4</v>
      </c>
      <c r="L18" s="16">
        <v>2.1</v>
      </c>
      <c r="M18" s="16">
        <v>1.8</v>
      </c>
      <c r="N18" s="16">
        <f t="shared" si="0"/>
        <v>0</v>
      </c>
      <c r="O18" s="16">
        <v>2.5</v>
      </c>
      <c r="P18" s="16">
        <f t="shared" si="1"/>
        <v>0</v>
      </c>
      <c r="Q18" s="47">
        <f t="shared" si="2"/>
        <v>595</v>
      </c>
      <c r="S18" s="70"/>
      <c r="U18" s="87"/>
    </row>
    <row r="19" spans="1:23" s="13" customFormat="1" ht="59.25" customHeight="1" thickBot="1">
      <c r="A19" s="48">
        <f>A18+1</f>
        <v>44945</v>
      </c>
      <c r="B19" s="17" t="s">
        <v>37</v>
      </c>
      <c r="C19" s="92" t="s">
        <v>127</v>
      </c>
      <c r="D19" s="92" t="s">
        <v>129</v>
      </c>
      <c r="E19" s="65" t="s">
        <v>128</v>
      </c>
      <c r="F19" s="65" t="s">
        <v>70</v>
      </c>
      <c r="G19" s="65"/>
      <c r="H19" s="50" t="s">
        <v>65</v>
      </c>
      <c r="I19" s="50"/>
      <c r="J19" s="50" t="s">
        <v>90</v>
      </c>
      <c r="K19" s="51">
        <v>4.0999999999999996</v>
      </c>
      <c r="L19" s="51">
        <v>2.2999999999999998</v>
      </c>
      <c r="M19" s="51">
        <v>1.1000000000000001</v>
      </c>
      <c r="N19" s="51">
        <v>0</v>
      </c>
      <c r="O19" s="51">
        <v>2.8</v>
      </c>
      <c r="P19" s="51">
        <f t="shared" si="1"/>
        <v>1</v>
      </c>
      <c r="Q19" s="52">
        <f t="shared" si="2"/>
        <v>673</v>
      </c>
      <c r="T19" s="87"/>
      <c r="U19" s="76"/>
    </row>
    <row r="20" spans="1:23" s="13" customFormat="1" ht="59.25" hidden="1" customHeight="1">
      <c r="A20" s="54">
        <f>A19+3</f>
        <v>44948</v>
      </c>
      <c r="B20" s="53" t="s">
        <v>4</v>
      </c>
      <c r="C20" s="82"/>
      <c r="D20" s="82"/>
      <c r="E20" s="72"/>
      <c r="F20" s="72"/>
      <c r="G20" s="72"/>
      <c r="H20" s="55"/>
      <c r="I20" s="55"/>
      <c r="J20" s="55"/>
      <c r="K20" s="56" t="e">
        <f>#REF!</f>
        <v>#REF!</v>
      </c>
      <c r="L20" s="56" t="e">
        <f>#REF!+IF(J20="豆漿",0.5,0)</f>
        <v>#REF!</v>
      </c>
      <c r="M20" s="56" t="e">
        <f>#REF!</f>
        <v>#REF!</v>
      </c>
      <c r="N20" s="56">
        <f t="shared" si="0"/>
        <v>0</v>
      </c>
      <c r="O20" s="56" t="e">
        <f>#REF!</f>
        <v>#REF!</v>
      </c>
      <c r="P20" s="56">
        <f t="shared" si="1"/>
        <v>0</v>
      </c>
      <c r="Q20" s="57" t="e">
        <f t="shared" si="2"/>
        <v>#REF!</v>
      </c>
      <c r="U20" s="62"/>
    </row>
    <row r="21" spans="1:23" s="13" customFormat="1" ht="59.25" hidden="1" customHeight="1">
      <c r="A21" s="41">
        <f>A20+1</f>
        <v>44949</v>
      </c>
      <c r="B21" s="14" t="s">
        <v>5</v>
      </c>
      <c r="C21" s="83"/>
      <c r="D21" s="79"/>
      <c r="E21" s="82"/>
      <c r="F21" s="72"/>
      <c r="G21" s="58"/>
      <c r="H21" s="15"/>
      <c r="I21" s="15"/>
      <c r="J21" s="15"/>
      <c r="K21" s="16" t="e">
        <f>#REF!</f>
        <v>#REF!</v>
      </c>
      <c r="L21" s="16" t="e">
        <f>#REF!+IF(J21="豆漿",0.5,0)</f>
        <v>#REF!</v>
      </c>
      <c r="M21" s="16" t="e">
        <f>#REF!</f>
        <v>#REF!</v>
      </c>
      <c r="N21" s="16">
        <f t="shared" si="0"/>
        <v>0</v>
      </c>
      <c r="O21" s="16" t="e">
        <f>#REF!</f>
        <v>#REF!</v>
      </c>
      <c r="P21" s="16">
        <f t="shared" si="1"/>
        <v>0</v>
      </c>
      <c r="Q21" s="47" t="e">
        <f t="shared" si="2"/>
        <v>#REF!</v>
      </c>
      <c r="S21" s="69"/>
    </row>
    <row r="22" spans="1:23" s="13" customFormat="1" ht="59.25" hidden="1" customHeight="1">
      <c r="A22" s="41">
        <f>A21+1</f>
        <v>44950</v>
      </c>
      <c r="B22" s="14" t="s">
        <v>1</v>
      </c>
      <c r="C22" s="60"/>
      <c r="D22" s="60"/>
      <c r="E22" s="74"/>
      <c r="F22" s="72"/>
      <c r="G22" s="90"/>
      <c r="H22" s="15"/>
      <c r="I22" s="15"/>
      <c r="J22" s="15"/>
      <c r="K22" s="16" t="e">
        <f>#REF!</f>
        <v>#REF!</v>
      </c>
      <c r="L22" s="16" t="e">
        <f>#REF!+IF(J22="豆漿",0.5,0)</f>
        <v>#REF!</v>
      </c>
      <c r="M22" s="16" t="e">
        <f>#REF!</f>
        <v>#REF!</v>
      </c>
      <c r="N22" s="16">
        <f t="shared" si="0"/>
        <v>0</v>
      </c>
      <c r="O22" s="16" t="e">
        <f>#REF!</f>
        <v>#REF!</v>
      </c>
      <c r="P22" s="16">
        <f t="shared" si="1"/>
        <v>0</v>
      </c>
      <c r="Q22" s="47" t="e">
        <f t="shared" si="2"/>
        <v>#REF!</v>
      </c>
      <c r="S22" s="110"/>
      <c r="T22" s="110"/>
      <c r="U22" s="110"/>
      <c r="V22" s="110"/>
      <c r="W22" s="110"/>
    </row>
    <row r="23" spans="1:23" s="13" customFormat="1" ht="59.25" hidden="1" customHeight="1">
      <c r="A23" s="41">
        <f>A22+1</f>
        <v>44951</v>
      </c>
      <c r="B23" s="14" t="s">
        <v>2</v>
      </c>
      <c r="C23" s="58"/>
      <c r="D23" s="72"/>
      <c r="E23" s="72"/>
      <c r="F23" s="72"/>
      <c r="G23" s="73"/>
      <c r="H23" s="15"/>
      <c r="I23" s="15"/>
      <c r="J23" s="15"/>
      <c r="K23" s="16" t="e">
        <f>#REF!</f>
        <v>#REF!</v>
      </c>
      <c r="L23" s="16" t="e">
        <f>#REF!+IF(J23="豆漿",0.5,0)</f>
        <v>#REF!</v>
      </c>
      <c r="M23" s="16" t="e">
        <f>#REF!</f>
        <v>#REF!</v>
      </c>
      <c r="N23" s="16">
        <f t="shared" si="0"/>
        <v>0</v>
      </c>
      <c r="O23" s="16" t="e">
        <f>#REF!</f>
        <v>#REF!</v>
      </c>
      <c r="P23" s="16">
        <f t="shared" si="1"/>
        <v>0</v>
      </c>
      <c r="Q23" s="47" t="e">
        <f t="shared" si="2"/>
        <v>#REF!</v>
      </c>
      <c r="V23" s="62"/>
    </row>
    <row r="24" spans="1:23" s="13" customFormat="1" ht="59.25" hidden="1" customHeight="1" thickBot="1">
      <c r="A24" s="48">
        <f>A23+1</f>
        <v>44952</v>
      </c>
      <c r="B24" s="17" t="s">
        <v>3</v>
      </c>
      <c r="C24" s="81"/>
      <c r="D24" s="75"/>
      <c r="E24" s="68"/>
      <c r="F24" s="84"/>
      <c r="G24" s="68"/>
      <c r="H24" s="50"/>
      <c r="I24" s="50"/>
      <c r="J24" s="50"/>
      <c r="K24" s="51" t="e">
        <f>#REF!</f>
        <v>#REF!</v>
      </c>
      <c r="L24" s="51" t="e">
        <f>#REF!+IF(J24="豆漿",0.5,0)</f>
        <v>#REF!</v>
      </c>
      <c r="M24" s="51" t="e">
        <f>#REF!</f>
        <v>#REF!</v>
      </c>
      <c r="N24" s="51">
        <f t="shared" si="0"/>
        <v>0</v>
      </c>
      <c r="O24" s="51" t="e">
        <f>#REF!</f>
        <v>#REF!</v>
      </c>
      <c r="P24" s="51">
        <f t="shared" si="1"/>
        <v>0</v>
      </c>
      <c r="Q24" s="52" t="e">
        <f t="shared" si="2"/>
        <v>#REF!</v>
      </c>
    </row>
    <row r="25" spans="1:23" s="13" customFormat="1" ht="59.25" hidden="1" customHeight="1">
      <c r="A25" s="54">
        <f>A24+3</f>
        <v>44955</v>
      </c>
      <c r="B25" s="53" t="s">
        <v>4</v>
      </c>
      <c r="C25" s="74"/>
      <c r="D25" s="74"/>
      <c r="E25" s="82"/>
      <c r="F25" s="72"/>
      <c r="G25" s="72"/>
      <c r="H25" s="61"/>
      <c r="I25" s="55"/>
      <c r="J25" s="55"/>
      <c r="K25" s="56" t="e">
        <f>#REF!</f>
        <v>#REF!</v>
      </c>
      <c r="L25" s="56" t="e">
        <f>#REF!+IF(J25="豆漿",0.5,0)</f>
        <v>#REF!</v>
      </c>
      <c r="M25" s="56" t="e">
        <f>#REF!</f>
        <v>#REF!</v>
      </c>
      <c r="N25" s="56">
        <f t="shared" si="0"/>
        <v>0</v>
      </c>
      <c r="O25" s="56" t="e">
        <f>#REF!</f>
        <v>#REF!</v>
      </c>
      <c r="P25" s="56">
        <f t="shared" si="1"/>
        <v>0</v>
      </c>
      <c r="Q25" s="57" t="e">
        <f t="shared" si="2"/>
        <v>#REF!</v>
      </c>
      <c r="S25" s="58"/>
      <c r="T25" s="87"/>
      <c r="U25" s="87"/>
    </row>
    <row r="26" spans="1:23" s="13" customFormat="1" ht="59.25" hidden="1" customHeight="1">
      <c r="A26" s="41">
        <f>A25+1</f>
        <v>44956</v>
      </c>
      <c r="B26" s="14" t="s">
        <v>5</v>
      </c>
      <c r="C26" s="58"/>
      <c r="D26" s="80"/>
      <c r="E26" s="72"/>
      <c r="F26" s="72"/>
      <c r="G26" s="83"/>
      <c r="H26" s="67"/>
      <c r="I26" s="15"/>
      <c r="J26" s="15"/>
      <c r="K26" s="16" t="e">
        <f>#REF!</f>
        <v>#REF!</v>
      </c>
      <c r="L26" s="16" t="e">
        <f>#REF!+IF(J26="豆漿",0.5,0)</f>
        <v>#REF!</v>
      </c>
      <c r="M26" s="16" t="e">
        <f>#REF!</f>
        <v>#REF!</v>
      </c>
      <c r="N26" s="16">
        <f t="shared" si="0"/>
        <v>0</v>
      </c>
      <c r="O26" s="16" t="e">
        <f>#REF!</f>
        <v>#REF!</v>
      </c>
      <c r="P26" s="16">
        <f t="shared" si="1"/>
        <v>0</v>
      </c>
      <c r="Q26" s="47" t="e">
        <f t="shared" si="2"/>
        <v>#REF!</v>
      </c>
    </row>
    <row r="27" spans="1:23" s="13" customFormat="1" ht="59.25" hidden="1" customHeight="1">
      <c r="A27" s="66">
        <f>A26+1</f>
        <v>44957</v>
      </c>
      <c r="B27" s="14" t="s">
        <v>35</v>
      </c>
      <c r="C27" s="83"/>
      <c r="D27" s="58"/>
      <c r="E27" s="72"/>
      <c r="F27" s="72"/>
      <c r="G27" s="82"/>
      <c r="H27" s="59"/>
      <c r="I27" s="55"/>
      <c r="J27" s="55"/>
      <c r="K27" s="56" t="e">
        <f>#REF!</f>
        <v>#REF!</v>
      </c>
      <c r="L27" s="56" t="e">
        <f>#REF!+IF(J27="豆漿",0.5,0)</f>
        <v>#REF!</v>
      </c>
      <c r="M27" s="56" t="e">
        <f>#REF!</f>
        <v>#REF!</v>
      </c>
      <c r="N27" s="56">
        <f t="shared" si="0"/>
        <v>0</v>
      </c>
      <c r="O27" s="56" t="e">
        <f>#REF!</f>
        <v>#REF!</v>
      </c>
      <c r="P27" s="56">
        <f t="shared" si="1"/>
        <v>0</v>
      </c>
      <c r="Q27" s="57" t="e">
        <f t="shared" si="2"/>
        <v>#REF!</v>
      </c>
    </row>
    <row r="28" spans="1:23" s="13" customFormat="1" ht="59.25" hidden="1" customHeight="1">
      <c r="A28" s="66">
        <f>A27+1</f>
        <v>44958</v>
      </c>
      <c r="B28" s="14" t="s">
        <v>36</v>
      </c>
      <c r="C28" s="58"/>
      <c r="D28" s="72"/>
      <c r="E28" s="72"/>
      <c r="F28" s="72"/>
      <c r="G28" s="58"/>
      <c r="H28" s="67"/>
      <c r="I28" s="15"/>
      <c r="J28" s="15"/>
      <c r="K28" s="16" t="e">
        <f>#REF!</f>
        <v>#REF!</v>
      </c>
      <c r="L28" s="16" t="e">
        <f>#REF!+IF(J28="豆漿",0.5,0)</f>
        <v>#REF!</v>
      </c>
      <c r="M28" s="16" t="e">
        <f>#REF!</f>
        <v>#REF!</v>
      </c>
      <c r="N28" s="16">
        <f t="shared" si="0"/>
        <v>0</v>
      </c>
      <c r="O28" s="16" t="e">
        <f>#REF!</f>
        <v>#REF!</v>
      </c>
      <c r="P28" s="16">
        <f t="shared" si="1"/>
        <v>0</v>
      </c>
      <c r="Q28" s="16" t="e">
        <f t="shared" si="2"/>
        <v>#REF!</v>
      </c>
    </row>
    <row r="29" spans="1:23" s="13" customFormat="1" ht="59.25" hidden="1" customHeight="1" thickBot="1">
      <c r="A29" s="71">
        <f>A28+1</f>
        <v>44959</v>
      </c>
      <c r="B29" s="17" t="s">
        <v>37</v>
      </c>
      <c r="C29" s="68"/>
      <c r="D29" s="68"/>
      <c r="E29" s="68"/>
      <c r="F29" s="81"/>
      <c r="G29" s="68"/>
      <c r="H29" s="50"/>
      <c r="I29" s="50"/>
      <c r="J29" s="50"/>
      <c r="K29" s="51" t="e">
        <f>#REF!</f>
        <v>#REF!</v>
      </c>
      <c r="L29" s="51" t="e">
        <f>#REF!+IF(J29="豆漿",0.5,0)</f>
        <v>#REF!</v>
      </c>
      <c r="M29" s="51" t="e">
        <f>#REF!</f>
        <v>#REF!</v>
      </c>
      <c r="N29" s="51">
        <f t="shared" si="0"/>
        <v>0</v>
      </c>
      <c r="O29" s="51" t="e">
        <f>#REF!</f>
        <v>#REF!</v>
      </c>
      <c r="P29" s="51">
        <f t="shared" si="1"/>
        <v>0</v>
      </c>
      <c r="Q29" s="51" t="e">
        <f t="shared" si="2"/>
        <v>#REF!</v>
      </c>
    </row>
    <row r="30" spans="1:23" ht="25.5" customHeight="1" thickBot="1">
      <c r="A30" s="19"/>
      <c r="B30" s="19"/>
      <c r="C30" s="111" t="s">
        <v>20</v>
      </c>
      <c r="D30" s="37" t="s">
        <v>21</v>
      </c>
      <c r="E30" s="113" t="s">
        <v>22</v>
      </c>
      <c r="F30" s="113" t="s">
        <v>23</v>
      </c>
      <c r="G30" s="113" t="s">
        <v>24</v>
      </c>
      <c r="H30" s="113" t="s">
        <v>25</v>
      </c>
      <c r="I30" s="112" t="s">
        <v>26</v>
      </c>
      <c r="J30" s="112"/>
      <c r="K30" s="112"/>
      <c r="L30" s="112"/>
      <c r="M30" s="122" t="s">
        <v>27</v>
      </c>
      <c r="N30" s="122" t="s">
        <v>28</v>
      </c>
      <c r="O30" s="20"/>
      <c r="P30" s="20"/>
    </row>
    <row r="31" spans="1:23" ht="19.5" customHeight="1" thickBot="1">
      <c r="A31" s="19"/>
      <c r="B31" s="19"/>
      <c r="C31" s="112"/>
      <c r="D31" s="89" t="s">
        <v>32</v>
      </c>
      <c r="E31" s="112"/>
      <c r="F31" s="112"/>
      <c r="G31" s="112"/>
      <c r="H31" s="112"/>
      <c r="I31" s="39" t="s">
        <v>29</v>
      </c>
      <c r="J31" s="124" t="s">
        <v>30</v>
      </c>
      <c r="K31" s="125"/>
      <c r="L31" s="40" t="s">
        <v>31</v>
      </c>
      <c r="M31" s="123"/>
      <c r="N31" s="123"/>
      <c r="O31" s="20"/>
      <c r="P31" s="20"/>
    </row>
    <row r="32" spans="1:23" ht="19.5" customHeight="1" thickBot="1">
      <c r="A32" s="19"/>
      <c r="B32" s="19"/>
      <c r="C32" s="42">
        <v>1</v>
      </c>
      <c r="D32" s="43">
        <v>2</v>
      </c>
      <c r="E32" s="43">
        <v>6</v>
      </c>
      <c r="F32" s="43">
        <v>5</v>
      </c>
      <c r="G32" s="43">
        <v>14</v>
      </c>
      <c r="H32" s="44">
        <v>0</v>
      </c>
      <c r="I32" s="42">
        <v>1</v>
      </c>
      <c r="J32" s="126">
        <v>3</v>
      </c>
      <c r="K32" s="127"/>
      <c r="L32" s="43">
        <v>0</v>
      </c>
      <c r="M32" s="43">
        <v>3</v>
      </c>
      <c r="N32" s="45">
        <v>3</v>
      </c>
      <c r="O32" s="20"/>
      <c r="P32" s="20"/>
    </row>
    <row r="33" spans="1:20" ht="47.25" customHeight="1">
      <c r="A33" s="128" t="s">
        <v>87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88"/>
    </row>
    <row r="34" spans="1:20" ht="37.5" customHeight="1">
      <c r="A34" s="120" t="s">
        <v>86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20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20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20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20" s="25" customFormat="1"/>
    <row r="39" spans="1:20" s="25" customFormat="1">
      <c r="C39" s="21"/>
    </row>
    <row r="40" spans="1:20" s="25" customFormat="1" ht="31">
      <c r="C40" s="21"/>
      <c r="E40" s="118"/>
      <c r="F40" s="119"/>
      <c r="G40" s="119"/>
      <c r="H40" s="119"/>
      <c r="I40" s="119"/>
      <c r="J40" s="30"/>
    </row>
    <row r="41" spans="1:20" s="25" customFormat="1">
      <c r="C41" s="21"/>
      <c r="D41" s="21"/>
      <c r="E41" s="24"/>
      <c r="F41" s="22"/>
      <c r="G41" s="22"/>
      <c r="H41" s="22"/>
      <c r="I41" s="30"/>
      <c r="J41" s="30"/>
    </row>
    <row r="42" spans="1:20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20" s="25" customFormat="1" ht="35.5">
      <c r="C43" s="21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</row>
    <row r="44" spans="1:20" s="25" customFormat="1">
      <c r="F44" s="31"/>
      <c r="K44" s="21"/>
      <c r="L44" s="21"/>
      <c r="M44" s="21"/>
      <c r="N44" s="21"/>
      <c r="O44" s="21"/>
      <c r="P44" s="21"/>
      <c r="Q44" s="21"/>
    </row>
    <row r="45" spans="1:20" s="25" customFormat="1">
      <c r="F45" s="7"/>
      <c r="K45" s="21"/>
      <c r="L45" s="21"/>
      <c r="M45" s="21"/>
      <c r="N45" s="21"/>
      <c r="O45" s="21"/>
      <c r="P45" s="21"/>
      <c r="Q45" s="21"/>
    </row>
    <row r="46" spans="1:20" ht="35.5"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4"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tabSelected="1" view="pageBreakPreview" zoomScale="60" zoomScaleNormal="70" workbookViewId="0">
      <selection activeCell="Q2" sqref="Q2"/>
    </sheetView>
  </sheetViews>
  <sheetFormatPr defaultColWidth="9" defaultRowHeight="19.5"/>
  <cols>
    <col min="1" max="1" width="3.6328125" style="25" customWidth="1"/>
    <col min="2" max="2" width="3" style="25" customWidth="1"/>
    <col min="3" max="3" width="48.08984375" style="25" customWidth="1"/>
    <col min="4" max="4" width="34.7265625" style="25" customWidth="1"/>
    <col min="5" max="5" width="39.08984375" style="25" customWidth="1"/>
    <col min="6" max="6" width="26" style="25" customWidth="1"/>
    <col min="7" max="7" width="33.6328125" style="25" customWidth="1"/>
    <col min="8" max="9" width="7.6328125" style="25" customWidth="1"/>
    <col min="10" max="10" width="10.36328125" style="25" customWidth="1"/>
    <col min="11" max="17" width="5" style="21" customWidth="1"/>
    <col min="18" max="16384" width="9" style="23"/>
  </cols>
  <sheetData>
    <row r="1" spans="1:30" s="3" customFormat="1">
      <c r="A1" s="98" t="s">
        <v>97</v>
      </c>
      <c r="B1" s="99"/>
      <c r="C1" s="99"/>
      <c r="D1" s="99"/>
      <c r="E1" s="99"/>
      <c r="F1" s="99"/>
      <c r="G1" s="99"/>
      <c r="H1" s="99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00" t="s">
        <v>6</v>
      </c>
      <c r="B3" s="102" t="s">
        <v>7</v>
      </c>
      <c r="C3" s="104" t="s">
        <v>8</v>
      </c>
      <c r="D3" s="104" t="s">
        <v>9</v>
      </c>
      <c r="E3" s="104" t="s">
        <v>10</v>
      </c>
      <c r="F3" s="104" t="s">
        <v>11</v>
      </c>
      <c r="G3" s="106" t="s">
        <v>12</v>
      </c>
      <c r="H3" s="106" t="s">
        <v>13</v>
      </c>
      <c r="I3" s="106" t="s">
        <v>83</v>
      </c>
      <c r="J3" s="114" t="s">
        <v>91</v>
      </c>
      <c r="K3" s="116" t="s">
        <v>38</v>
      </c>
      <c r="L3" s="107" t="s">
        <v>39</v>
      </c>
      <c r="M3" s="107" t="s">
        <v>14</v>
      </c>
      <c r="N3" s="107" t="s">
        <v>15</v>
      </c>
      <c r="O3" s="107" t="s">
        <v>16</v>
      </c>
      <c r="P3" s="107" t="s">
        <v>17</v>
      </c>
      <c r="Q3" s="95" t="s">
        <v>18</v>
      </c>
    </row>
    <row r="4" spans="1:30" s="11" customFormat="1" ht="95.25" customHeight="1" thickBot="1">
      <c r="A4" s="101"/>
      <c r="B4" s="103"/>
      <c r="C4" s="105"/>
      <c r="D4" s="105"/>
      <c r="E4" s="105"/>
      <c r="F4" s="105"/>
      <c r="G4" s="105"/>
      <c r="H4" s="105"/>
      <c r="I4" s="105"/>
      <c r="J4" s="115"/>
      <c r="K4" s="117"/>
      <c r="L4" s="108"/>
      <c r="M4" s="108"/>
      <c r="N4" s="108"/>
      <c r="O4" s="108"/>
      <c r="P4" s="108"/>
      <c r="Q4" s="96" t="s">
        <v>19</v>
      </c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s="13" customFormat="1" ht="57.75" customHeight="1">
      <c r="A5" s="54">
        <v>44927</v>
      </c>
      <c r="B5" s="53" t="s">
        <v>33</v>
      </c>
      <c r="C5" s="109" t="s">
        <v>47</v>
      </c>
      <c r="D5" s="109"/>
      <c r="E5" s="109"/>
      <c r="F5" s="109"/>
      <c r="G5" s="109"/>
      <c r="H5" s="55"/>
      <c r="I5" s="55"/>
      <c r="J5" s="55"/>
      <c r="K5" s="56">
        <v>0</v>
      </c>
      <c r="L5" s="56">
        <v>0</v>
      </c>
      <c r="M5" s="56">
        <v>0</v>
      </c>
      <c r="N5" s="56">
        <f>IF(I5="鮮奶",0.8,0)</f>
        <v>0</v>
      </c>
      <c r="O5" s="56">
        <v>0</v>
      </c>
      <c r="P5" s="56">
        <f>IF(H5="水果",1,0)</f>
        <v>0</v>
      </c>
      <c r="Q5" s="57">
        <v>0</v>
      </c>
    </row>
    <row r="6" spans="1:30" s="13" customFormat="1" ht="71.25" customHeight="1">
      <c r="A6" s="41">
        <f>A5+1</f>
        <v>44928</v>
      </c>
      <c r="B6" s="14" t="s">
        <v>34</v>
      </c>
      <c r="C6" s="91" t="s">
        <v>101</v>
      </c>
      <c r="D6" s="91" t="s">
        <v>100</v>
      </c>
      <c r="E6" s="91" t="s">
        <v>66</v>
      </c>
      <c r="F6" s="64" t="s">
        <v>54</v>
      </c>
      <c r="G6" s="91" t="s">
        <v>102</v>
      </c>
      <c r="H6" s="15" t="s">
        <v>65</v>
      </c>
      <c r="I6" s="15"/>
      <c r="J6" s="15"/>
      <c r="K6" s="16">
        <v>4</v>
      </c>
      <c r="L6" s="16">
        <v>2.2000000000000002</v>
      </c>
      <c r="M6" s="16">
        <v>2.1</v>
      </c>
      <c r="N6" s="16">
        <f t="shared" ref="N6:N29" si="0">IF(I6="鮮奶",0.8,0)</f>
        <v>0</v>
      </c>
      <c r="O6" s="16">
        <v>2.5</v>
      </c>
      <c r="P6" s="16">
        <f t="shared" ref="P6:P29" si="1">IF(H6="水果",1,0)</f>
        <v>1</v>
      </c>
      <c r="Q6" s="47">
        <f t="shared" ref="Q6:Q29" si="2">K6*70+L6*75+M6*25+N6*150+O6*45+P6*60</f>
        <v>670</v>
      </c>
    </row>
    <row r="7" spans="1:30" s="13" customFormat="1" ht="66.75" customHeight="1">
      <c r="A7" s="41">
        <f>A6+1</f>
        <v>44929</v>
      </c>
      <c r="B7" s="14" t="s">
        <v>35</v>
      </c>
      <c r="C7" s="64" t="s">
        <v>67</v>
      </c>
      <c r="D7" s="91" t="s">
        <v>103</v>
      </c>
      <c r="E7" s="91" t="s">
        <v>104</v>
      </c>
      <c r="F7" s="64" t="s">
        <v>58</v>
      </c>
      <c r="G7" s="91" t="s">
        <v>105</v>
      </c>
      <c r="H7" s="15" t="s">
        <v>65</v>
      </c>
      <c r="I7" s="15"/>
      <c r="J7" s="15"/>
      <c r="K7" s="16">
        <v>4.2</v>
      </c>
      <c r="L7" s="16">
        <v>2.6</v>
      </c>
      <c r="M7" s="16">
        <v>1.8</v>
      </c>
      <c r="N7" s="16">
        <f t="shared" si="0"/>
        <v>0</v>
      </c>
      <c r="O7" s="16">
        <v>2.5</v>
      </c>
      <c r="P7" s="16">
        <f t="shared" si="1"/>
        <v>1</v>
      </c>
      <c r="Q7" s="47">
        <f t="shared" si="2"/>
        <v>706.5</v>
      </c>
    </row>
    <row r="8" spans="1:30" s="13" customFormat="1" ht="59.25" customHeight="1">
      <c r="A8" s="41">
        <f>A7+1</f>
        <v>44930</v>
      </c>
      <c r="B8" s="14" t="s">
        <v>2</v>
      </c>
      <c r="C8" s="64" t="s">
        <v>43</v>
      </c>
      <c r="D8" s="91" t="s">
        <v>106</v>
      </c>
      <c r="E8" s="91" t="s">
        <v>107</v>
      </c>
      <c r="F8" s="64" t="s">
        <v>51</v>
      </c>
      <c r="G8" s="91" t="s">
        <v>68</v>
      </c>
      <c r="H8" s="15" t="s">
        <v>65</v>
      </c>
      <c r="I8" s="15"/>
      <c r="J8" s="15"/>
      <c r="K8" s="16">
        <v>4.0999999999999996</v>
      </c>
      <c r="L8" s="16">
        <v>2.7</v>
      </c>
      <c r="M8" s="16">
        <v>1.2</v>
      </c>
      <c r="N8" s="16">
        <f t="shared" si="0"/>
        <v>0</v>
      </c>
      <c r="O8" s="16">
        <v>2.5</v>
      </c>
      <c r="P8" s="16">
        <f t="shared" si="1"/>
        <v>1</v>
      </c>
      <c r="Q8" s="47">
        <f t="shared" si="2"/>
        <v>692</v>
      </c>
    </row>
    <row r="9" spans="1:30" s="18" customFormat="1" ht="59.25" customHeight="1" thickBot="1">
      <c r="A9" s="48">
        <f>A8+1</f>
        <v>44931</v>
      </c>
      <c r="B9" s="17" t="s">
        <v>3</v>
      </c>
      <c r="C9" s="65" t="s">
        <v>55</v>
      </c>
      <c r="D9" s="92" t="s">
        <v>108</v>
      </c>
      <c r="E9" s="92" t="s">
        <v>109</v>
      </c>
      <c r="F9" s="65" t="s">
        <v>42</v>
      </c>
      <c r="G9" s="92" t="s">
        <v>69</v>
      </c>
      <c r="H9" s="49"/>
      <c r="I9" s="50" t="s">
        <v>63</v>
      </c>
      <c r="J9" s="50"/>
      <c r="K9" s="51">
        <v>4.8</v>
      </c>
      <c r="L9" s="51">
        <v>2.1</v>
      </c>
      <c r="M9" s="51">
        <v>1.2</v>
      </c>
      <c r="N9" s="51">
        <f t="shared" si="0"/>
        <v>0.8</v>
      </c>
      <c r="O9" s="51">
        <v>2.8</v>
      </c>
      <c r="P9" s="51">
        <f t="shared" si="1"/>
        <v>0</v>
      </c>
      <c r="Q9" s="52">
        <f t="shared" si="2"/>
        <v>769.5</v>
      </c>
      <c r="AB9" s="76"/>
    </row>
    <row r="10" spans="1:30" s="13" customFormat="1" ht="59.25" customHeight="1">
      <c r="A10" s="54">
        <f>A9+3</f>
        <v>44934</v>
      </c>
      <c r="B10" s="53" t="s">
        <v>4</v>
      </c>
      <c r="C10" s="85" t="s">
        <v>59</v>
      </c>
      <c r="D10" s="91" t="s">
        <v>112</v>
      </c>
      <c r="E10" s="93" t="s">
        <v>71</v>
      </c>
      <c r="F10" s="85" t="s">
        <v>48</v>
      </c>
      <c r="G10" s="93" t="s">
        <v>110</v>
      </c>
      <c r="H10" s="55"/>
      <c r="I10" s="55" t="s">
        <v>63</v>
      </c>
      <c r="J10" s="55"/>
      <c r="K10" s="56">
        <v>4.3</v>
      </c>
      <c r="L10" s="56">
        <v>2.4</v>
      </c>
      <c r="M10" s="56">
        <v>1.3</v>
      </c>
      <c r="N10" s="56">
        <f>IF(I10="鮮奶",0.8,0)</f>
        <v>0.8</v>
      </c>
      <c r="O10" s="56">
        <v>2.8</v>
      </c>
      <c r="P10" s="12">
        <f t="shared" si="1"/>
        <v>0</v>
      </c>
      <c r="Q10" s="46">
        <f t="shared" si="2"/>
        <v>759.5</v>
      </c>
      <c r="T10" s="76"/>
      <c r="U10" s="76"/>
      <c r="V10" s="76"/>
    </row>
    <row r="11" spans="1:30" s="13" customFormat="1" ht="59.25" customHeight="1">
      <c r="A11" s="41">
        <f>A10+1</f>
        <v>44935</v>
      </c>
      <c r="B11" s="14" t="s">
        <v>5</v>
      </c>
      <c r="C11" s="64" t="s">
        <v>62</v>
      </c>
      <c r="D11" s="91" t="s">
        <v>111</v>
      </c>
      <c r="E11" s="91" t="s">
        <v>113</v>
      </c>
      <c r="F11" s="64" t="s">
        <v>49</v>
      </c>
      <c r="G11" s="91" t="s">
        <v>72</v>
      </c>
      <c r="H11" s="15" t="s">
        <v>65</v>
      </c>
      <c r="I11" s="15"/>
      <c r="J11" s="15"/>
      <c r="K11" s="16">
        <v>4</v>
      </c>
      <c r="L11" s="16">
        <v>2.5</v>
      </c>
      <c r="M11" s="16">
        <v>1.5</v>
      </c>
      <c r="N11" s="16">
        <f t="shared" si="0"/>
        <v>0</v>
      </c>
      <c r="O11" s="16">
        <v>2.5</v>
      </c>
      <c r="P11" s="16">
        <f t="shared" si="1"/>
        <v>1</v>
      </c>
      <c r="Q11" s="47">
        <f t="shared" si="2"/>
        <v>677.5</v>
      </c>
      <c r="U11" s="69"/>
      <c r="AA11" s="70"/>
    </row>
    <row r="12" spans="1:30" s="13" customFormat="1" ht="59.25" customHeight="1">
      <c r="A12" s="41">
        <f>A11+1</f>
        <v>44936</v>
      </c>
      <c r="B12" s="14" t="s">
        <v>1</v>
      </c>
      <c r="C12" s="64" t="s">
        <v>45</v>
      </c>
      <c r="D12" s="91" t="s">
        <v>114</v>
      </c>
      <c r="E12" s="91" t="s">
        <v>73</v>
      </c>
      <c r="F12" s="64" t="s">
        <v>61</v>
      </c>
      <c r="G12" s="91" t="s">
        <v>115</v>
      </c>
      <c r="H12" s="15" t="s">
        <v>65</v>
      </c>
      <c r="I12" s="15"/>
      <c r="J12" s="15"/>
      <c r="K12" s="16">
        <v>4.2</v>
      </c>
      <c r="L12" s="16">
        <v>2.1</v>
      </c>
      <c r="M12" s="16">
        <v>2</v>
      </c>
      <c r="N12" s="16">
        <f t="shared" si="0"/>
        <v>0</v>
      </c>
      <c r="O12" s="16">
        <v>2.5</v>
      </c>
      <c r="P12" s="16">
        <f t="shared" si="1"/>
        <v>1</v>
      </c>
      <c r="Q12" s="47">
        <f t="shared" si="2"/>
        <v>674</v>
      </c>
    </row>
    <row r="13" spans="1:30" s="13" customFormat="1" ht="59.25" customHeight="1">
      <c r="A13" s="41">
        <f>A12+1</f>
        <v>44937</v>
      </c>
      <c r="B13" s="14" t="s">
        <v>2</v>
      </c>
      <c r="C13" s="91" t="s">
        <v>78</v>
      </c>
      <c r="D13" s="91" t="s">
        <v>116</v>
      </c>
      <c r="E13" s="64" t="s">
        <v>74</v>
      </c>
      <c r="F13" s="64" t="s">
        <v>50</v>
      </c>
      <c r="G13" s="93" t="s">
        <v>75</v>
      </c>
      <c r="H13" s="15" t="s">
        <v>65</v>
      </c>
      <c r="I13" s="15"/>
      <c r="J13" s="15"/>
      <c r="K13" s="16">
        <v>4.2</v>
      </c>
      <c r="L13" s="16">
        <v>2</v>
      </c>
      <c r="M13" s="16">
        <v>1.1000000000000001</v>
      </c>
      <c r="N13" s="16">
        <f t="shared" si="0"/>
        <v>0</v>
      </c>
      <c r="O13" s="16">
        <v>2.5</v>
      </c>
      <c r="P13" s="16">
        <f t="shared" si="1"/>
        <v>1</v>
      </c>
      <c r="Q13" s="47">
        <f t="shared" si="2"/>
        <v>644</v>
      </c>
    </row>
    <row r="14" spans="1:30" s="13" customFormat="1" ht="59.25" customHeight="1" thickBot="1">
      <c r="A14" s="48">
        <f>A13+1</f>
        <v>44938</v>
      </c>
      <c r="B14" s="17" t="s">
        <v>3</v>
      </c>
      <c r="C14" s="65" t="s">
        <v>46</v>
      </c>
      <c r="D14" s="92" t="s">
        <v>117</v>
      </c>
      <c r="E14" s="92" t="s">
        <v>118</v>
      </c>
      <c r="F14" s="92" t="s">
        <v>76</v>
      </c>
      <c r="G14" s="92" t="s">
        <v>77</v>
      </c>
      <c r="H14" s="81"/>
      <c r="I14" s="50"/>
      <c r="J14" s="50" t="s">
        <v>64</v>
      </c>
      <c r="K14" s="16">
        <v>4.2</v>
      </c>
      <c r="L14" s="16">
        <v>2.1</v>
      </c>
      <c r="M14" s="16">
        <v>2.1</v>
      </c>
      <c r="N14" s="16">
        <f t="shared" si="0"/>
        <v>0</v>
      </c>
      <c r="O14" s="16">
        <v>2.5</v>
      </c>
      <c r="P14" s="16">
        <f t="shared" si="1"/>
        <v>0</v>
      </c>
      <c r="Q14" s="47">
        <f t="shared" si="2"/>
        <v>616.5</v>
      </c>
      <c r="S14" s="76"/>
      <c r="V14" s="69"/>
    </row>
    <row r="15" spans="1:30" s="13" customFormat="1" ht="59.25" customHeight="1">
      <c r="A15" s="54">
        <f>A14+3</f>
        <v>44941</v>
      </c>
      <c r="B15" s="53" t="s">
        <v>4</v>
      </c>
      <c r="C15" s="85" t="s">
        <v>55</v>
      </c>
      <c r="D15" s="93" t="s">
        <v>126</v>
      </c>
      <c r="E15" s="93" t="s">
        <v>119</v>
      </c>
      <c r="F15" s="85" t="s">
        <v>51</v>
      </c>
      <c r="G15" s="94" t="s">
        <v>79</v>
      </c>
      <c r="H15" s="55"/>
      <c r="I15" s="55"/>
      <c r="J15" s="55" t="s">
        <v>84</v>
      </c>
      <c r="K15" s="12">
        <v>4.3</v>
      </c>
      <c r="L15" s="12">
        <v>2.4</v>
      </c>
      <c r="M15" s="12">
        <v>1.9</v>
      </c>
      <c r="N15" s="12">
        <f t="shared" si="0"/>
        <v>0</v>
      </c>
      <c r="O15" s="12">
        <v>2.5</v>
      </c>
      <c r="P15" s="12">
        <f t="shared" si="1"/>
        <v>0</v>
      </c>
      <c r="Q15" s="46">
        <f t="shared" si="2"/>
        <v>641</v>
      </c>
      <c r="S15" s="86"/>
    </row>
    <row r="16" spans="1:30" s="13" customFormat="1" ht="59.25" customHeight="1">
      <c r="A16" s="41">
        <f>A15+1</f>
        <v>44942</v>
      </c>
      <c r="B16" s="14" t="s">
        <v>5</v>
      </c>
      <c r="C16" s="64" t="s">
        <v>56</v>
      </c>
      <c r="D16" s="91" t="s">
        <v>124</v>
      </c>
      <c r="E16" s="91" t="s">
        <v>123</v>
      </c>
      <c r="F16" s="64" t="s">
        <v>52</v>
      </c>
      <c r="G16" s="93" t="s">
        <v>120</v>
      </c>
      <c r="H16" s="15"/>
      <c r="I16" s="15" t="s">
        <v>63</v>
      </c>
      <c r="J16" s="15"/>
      <c r="K16" s="16">
        <v>4.5</v>
      </c>
      <c r="L16" s="16">
        <v>2.5</v>
      </c>
      <c r="M16" s="16">
        <v>1.5</v>
      </c>
      <c r="N16" s="16">
        <f t="shared" si="0"/>
        <v>0.8</v>
      </c>
      <c r="O16" s="16">
        <v>2.5</v>
      </c>
      <c r="P16" s="16">
        <f t="shared" si="1"/>
        <v>0</v>
      </c>
      <c r="Q16" s="47">
        <f t="shared" si="2"/>
        <v>772.5</v>
      </c>
      <c r="S16" s="76"/>
      <c r="V16" s="70"/>
    </row>
    <row r="17" spans="1:23" s="13" customFormat="1" ht="59.25" customHeight="1">
      <c r="A17" s="41">
        <f>A16+1</f>
        <v>44943</v>
      </c>
      <c r="B17" s="14" t="s">
        <v>1</v>
      </c>
      <c r="C17" s="64" t="s">
        <v>57</v>
      </c>
      <c r="D17" s="91" t="s">
        <v>125</v>
      </c>
      <c r="E17" s="91" t="s">
        <v>80</v>
      </c>
      <c r="F17" s="64" t="s">
        <v>60</v>
      </c>
      <c r="G17" s="91" t="s">
        <v>121</v>
      </c>
      <c r="H17" s="15" t="s">
        <v>85</v>
      </c>
      <c r="I17" s="15"/>
      <c r="J17" s="15"/>
      <c r="K17" s="16">
        <v>4.5</v>
      </c>
      <c r="L17" s="16">
        <v>2.1</v>
      </c>
      <c r="M17" s="16">
        <v>1.4</v>
      </c>
      <c r="N17" s="16">
        <f t="shared" si="0"/>
        <v>0</v>
      </c>
      <c r="O17" s="16">
        <v>2.5</v>
      </c>
      <c r="P17" s="16">
        <f t="shared" si="1"/>
        <v>1</v>
      </c>
      <c r="Q17" s="47">
        <f t="shared" si="2"/>
        <v>680</v>
      </c>
      <c r="T17" s="33"/>
    </row>
    <row r="18" spans="1:23" s="13" customFormat="1" ht="59.25" customHeight="1">
      <c r="A18" s="41">
        <f>A17+1</f>
        <v>44944</v>
      </c>
      <c r="B18" s="14" t="s">
        <v>2</v>
      </c>
      <c r="C18" s="64" t="s">
        <v>44</v>
      </c>
      <c r="D18" s="64" t="s">
        <v>130</v>
      </c>
      <c r="E18" s="91" t="s">
        <v>81</v>
      </c>
      <c r="F18" s="64" t="s">
        <v>53</v>
      </c>
      <c r="G18" s="91" t="s">
        <v>122</v>
      </c>
      <c r="H18" s="15" t="s">
        <v>65</v>
      </c>
      <c r="I18" s="15"/>
      <c r="J18" s="15"/>
      <c r="K18" s="16">
        <v>4</v>
      </c>
      <c r="L18" s="16">
        <v>2.1</v>
      </c>
      <c r="M18" s="16">
        <v>1.8</v>
      </c>
      <c r="N18" s="16">
        <f t="shared" si="0"/>
        <v>0</v>
      </c>
      <c r="O18" s="16">
        <v>2.5</v>
      </c>
      <c r="P18" s="16">
        <f t="shared" si="1"/>
        <v>1</v>
      </c>
      <c r="Q18" s="47">
        <f t="shared" si="2"/>
        <v>655</v>
      </c>
      <c r="S18" s="70"/>
      <c r="U18" s="78"/>
    </row>
    <row r="19" spans="1:23" s="13" customFormat="1" ht="59.25" customHeight="1" thickBot="1">
      <c r="A19" s="48">
        <f>A18+1</f>
        <v>44945</v>
      </c>
      <c r="B19" s="17" t="s">
        <v>41</v>
      </c>
      <c r="C19" s="92" t="s">
        <v>127</v>
      </c>
      <c r="D19" s="92" t="s">
        <v>129</v>
      </c>
      <c r="E19" s="65" t="s">
        <v>128</v>
      </c>
      <c r="F19" s="65" t="s">
        <v>70</v>
      </c>
      <c r="G19" s="65"/>
      <c r="H19" s="50" t="s">
        <v>65</v>
      </c>
      <c r="I19" s="50"/>
      <c r="J19" s="50" t="s">
        <v>82</v>
      </c>
      <c r="K19" s="51">
        <v>4.0999999999999996</v>
      </c>
      <c r="L19" s="51">
        <v>2.2999999999999998</v>
      </c>
      <c r="M19" s="51">
        <v>1.1000000000000001</v>
      </c>
      <c r="N19" s="51">
        <v>0</v>
      </c>
      <c r="O19" s="51">
        <v>2.8</v>
      </c>
      <c r="P19" s="51">
        <f t="shared" si="1"/>
        <v>1</v>
      </c>
      <c r="Q19" s="52">
        <f t="shared" si="2"/>
        <v>673</v>
      </c>
      <c r="T19" s="78"/>
      <c r="U19" s="76"/>
    </row>
    <row r="20" spans="1:23" s="13" customFormat="1" ht="59.25" hidden="1" customHeight="1">
      <c r="A20" s="54">
        <f>A19+3</f>
        <v>44948</v>
      </c>
      <c r="B20" s="53" t="s">
        <v>4</v>
      </c>
      <c r="C20" s="82"/>
      <c r="D20" s="82"/>
      <c r="E20" s="72"/>
      <c r="F20" s="72"/>
      <c r="G20" s="72"/>
      <c r="H20" s="55"/>
      <c r="I20" s="55"/>
      <c r="J20" s="55"/>
      <c r="K20" s="56" t="e">
        <f>#REF!</f>
        <v>#REF!</v>
      </c>
      <c r="L20" s="56" t="e">
        <f>#REF!+IF(J20="豆漿",0.5,0)</f>
        <v>#REF!</v>
      </c>
      <c r="M20" s="56" t="e">
        <f>#REF!</f>
        <v>#REF!</v>
      </c>
      <c r="N20" s="56">
        <f t="shared" si="0"/>
        <v>0</v>
      </c>
      <c r="O20" s="56" t="e">
        <f>#REF!</f>
        <v>#REF!</v>
      </c>
      <c r="P20" s="56">
        <f t="shared" si="1"/>
        <v>0</v>
      </c>
      <c r="Q20" s="57" t="e">
        <f t="shared" si="2"/>
        <v>#REF!</v>
      </c>
      <c r="U20" s="62"/>
    </row>
    <row r="21" spans="1:23" s="13" customFormat="1" ht="59.25" hidden="1" customHeight="1">
      <c r="A21" s="41">
        <f>A20+1</f>
        <v>44949</v>
      </c>
      <c r="B21" s="14" t="s">
        <v>5</v>
      </c>
      <c r="C21" s="83"/>
      <c r="D21" s="79"/>
      <c r="E21" s="82"/>
      <c r="F21" s="72"/>
      <c r="G21" s="58"/>
      <c r="H21" s="15"/>
      <c r="I21" s="15"/>
      <c r="J21" s="15"/>
      <c r="K21" s="16" t="e">
        <f>#REF!</f>
        <v>#REF!</v>
      </c>
      <c r="L21" s="16" t="e">
        <f>#REF!+IF(J21="豆漿",0.5,0)</f>
        <v>#REF!</v>
      </c>
      <c r="M21" s="16" t="e">
        <f>#REF!</f>
        <v>#REF!</v>
      </c>
      <c r="N21" s="16">
        <f t="shared" si="0"/>
        <v>0</v>
      </c>
      <c r="O21" s="16" t="e">
        <f>#REF!</f>
        <v>#REF!</v>
      </c>
      <c r="P21" s="16">
        <f t="shared" si="1"/>
        <v>0</v>
      </c>
      <c r="Q21" s="47" t="e">
        <f t="shared" si="2"/>
        <v>#REF!</v>
      </c>
      <c r="S21" s="69"/>
    </row>
    <row r="22" spans="1:23" s="13" customFormat="1" ht="59.25" hidden="1" customHeight="1">
      <c r="A22" s="41">
        <f>A21+1</f>
        <v>44950</v>
      </c>
      <c r="B22" s="14" t="s">
        <v>1</v>
      </c>
      <c r="C22" s="60"/>
      <c r="D22" s="60"/>
      <c r="E22" s="74"/>
      <c r="F22" s="72"/>
      <c r="G22" s="63"/>
      <c r="H22" s="15"/>
      <c r="I22" s="15"/>
      <c r="J22" s="15"/>
      <c r="K22" s="16" t="e">
        <f>#REF!</f>
        <v>#REF!</v>
      </c>
      <c r="L22" s="16" t="e">
        <f>#REF!+IF(J22="豆漿",0.5,0)</f>
        <v>#REF!</v>
      </c>
      <c r="M22" s="16" t="e">
        <f>#REF!</f>
        <v>#REF!</v>
      </c>
      <c r="N22" s="16">
        <f t="shared" si="0"/>
        <v>0</v>
      </c>
      <c r="O22" s="16" t="e">
        <f>#REF!</f>
        <v>#REF!</v>
      </c>
      <c r="P22" s="16">
        <f t="shared" si="1"/>
        <v>0</v>
      </c>
      <c r="Q22" s="47" t="e">
        <f t="shared" si="2"/>
        <v>#REF!</v>
      </c>
      <c r="S22" s="110"/>
      <c r="T22" s="110"/>
      <c r="U22" s="110"/>
      <c r="V22" s="110"/>
      <c r="W22" s="110"/>
    </row>
    <row r="23" spans="1:23" s="13" customFormat="1" ht="59.25" hidden="1" customHeight="1">
      <c r="A23" s="41">
        <f>A22+1</f>
        <v>44951</v>
      </c>
      <c r="B23" s="14" t="s">
        <v>2</v>
      </c>
      <c r="C23" s="58"/>
      <c r="D23" s="72"/>
      <c r="E23" s="72"/>
      <c r="F23" s="72"/>
      <c r="G23" s="73"/>
      <c r="H23" s="15"/>
      <c r="I23" s="15"/>
      <c r="J23" s="15"/>
      <c r="K23" s="16" t="e">
        <f>#REF!</f>
        <v>#REF!</v>
      </c>
      <c r="L23" s="16" t="e">
        <f>#REF!+IF(J23="豆漿",0.5,0)</f>
        <v>#REF!</v>
      </c>
      <c r="M23" s="16" t="e">
        <f>#REF!</f>
        <v>#REF!</v>
      </c>
      <c r="N23" s="16">
        <f t="shared" si="0"/>
        <v>0</v>
      </c>
      <c r="O23" s="16" t="e">
        <f>#REF!</f>
        <v>#REF!</v>
      </c>
      <c r="P23" s="16">
        <f t="shared" si="1"/>
        <v>0</v>
      </c>
      <c r="Q23" s="47" t="e">
        <f t="shared" si="2"/>
        <v>#REF!</v>
      </c>
      <c r="V23" s="62"/>
    </row>
    <row r="24" spans="1:23" s="13" customFormat="1" ht="59.25" hidden="1" customHeight="1" thickBot="1">
      <c r="A24" s="48">
        <f>A23+1</f>
        <v>44952</v>
      </c>
      <c r="B24" s="17" t="s">
        <v>3</v>
      </c>
      <c r="C24" s="81"/>
      <c r="D24" s="75"/>
      <c r="E24" s="68"/>
      <c r="F24" s="84"/>
      <c r="G24" s="68"/>
      <c r="H24" s="50"/>
      <c r="I24" s="50"/>
      <c r="J24" s="50"/>
      <c r="K24" s="51" t="e">
        <f>#REF!</f>
        <v>#REF!</v>
      </c>
      <c r="L24" s="51" t="e">
        <f>#REF!+IF(J24="豆漿",0.5,0)</f>
        <v>#REF!</v>
      </c>
      <c r="M24" s="51" t="e">
        <f>#REF!</f>
        <v>#REF!</v>
      </c>
      <c r="N24" s="51">
        <f t="shared" si="0"/>
        <v>0</v>
      </c>
      <c r="O24" s="51" t="e">
        <f>#REF!</f>
        <v>#REF!</v>
      </c>
      <c r="P24" s="51">
        <f t="shared" si="1"/>
        <v>0</v>
      </c>
      <c r="Q24" s="52" t="e">
        <f t="shared" si="2"/>
        <v>#REF!</v>
      </c>
    </row>
    <row r="25" spans="1:23" s="13" customFormat="1" ht="59.25" hidden="1" customHeight="1">
      <c r="A25" s="54">
        <f>A24+3</f>
        <v>44955</v>
      </c>
      <c r="B25" s="53" t="s">
        <v>4</v>
      </c>
      <c r="C25" s="74"/>
      <c r="D25" s="74"/>
      <c r="E25" s="82"/>
      <c r="F25" s="72"/>
      <c r="G25" s="72"/>
      <c r="H25" s="61"/>
      <c r="I25" s="55"/>
      <c r="J25" s="55"/>
      <c r="K25" s="56" t="e">
        <f>#REF!</f>
        <v>#REF!</v>
      </c>
      <c r="L25" s="56" t="e">
        <f>#REF!+IF(J25="豆漿",0.5,0)</f>
        <v>#REF!</v>
      </c>
      <c r="M25" s="56" t="e">
        <f>#REF!</f>
        <v>#REF!</v>
      </c>
      <c r="N25" s="56">
        <f t="shared" si="0"/>
        <v>0</v>
      </c>
      <c r="O25" s="56" t="e">
        <f>#REF!</f>
        <v>#REF!</v>
      </c>
      <c r="P25" s="56">
        <f t="shared" si="1"/>
        <v>0</v>
      </c>
      <c r="Q25" s="57" t="e">
        <f t="shared" si="2"/>
        <v>#REF!</v>
      </c>
      <c r="S25" s="58"/>
      <c r="T25" s="78"/>
      <c r="U25" s="78"/>
    </row>
    <row r="26" spans="1:23" s="13" customFormat="1" ht="59.25" hidden="1" customHeight="1">
      <c r="A26" s="41">
        <f>A25+1</f>
        <v>44956</v>
      </c>
      <c r="B26" s="14" t="s">
        <v>5</v>
      </c>
      <c r="C26" s="58"/>
      <c r="D26" s="80"/>
      <c r="E26" s="72"/>
      <c r="F26" s="72"/>
      <c r="G26" s="83"/>
      <c r="H26" s="67"/>
      <c r="I26" s="15"/>
      <c r="J26" s="15"/>
      <c r="K26" s="16" t="e">
        <f>#REF!</f>
        <v>#REF!</v>
      </c>
      <c r="L26" s="16" t="e">
        <f>#REF!+IF(J26="豆漿",0.5,0)</f>
        <v>#REF!</v>
      </c>
      <c r="M26" s="16" t="e">
        <f>#REF!</f>
        <v>#REF!</v>
      </c>
      <c r="N26" s="16">
        <f t="shared" si="0"/>
        <v>0</v>
      </c>
      <c r="O26" s="16" t="e">
        <f>#REF!</f>
        <v>#REF!</v>
      </c>
      <c r="P26" s="16">
        <f t="shared" si="1"/>
        <v>0</v>
      </c>
      <c r="Q26" s="47" t="e">
        <f t="shared" si="2"/>
        <v>#REF!</v>
      </c>
    </row>
    <row r="27" spans="1:23" s="13" customFormat="1" ht="59.25" hidden="1" customHeight="1">
      <c r="A27" s="66">
        <f>A26+1</f>
        <v>44957</v>
      </c>
      <c r="B27" s="14" t="s">
        <v>35</v>
      </c>
      <c r="C27" s="83"/>
      <c r="D27" s="58"/>
      <c r="E27" s="72"/>
      <c r="F27" s="72"/>
      <c r="G27" s="82"/>
      <c r="H27" s="59"/>
      <c r="I27" s="55"/>
      <c r="J27" s="55"/>
      <c r="K27" s="56" t="e">
        <f>#REF!</f>
        <v>#REF!</v>
      </c>
      <c r="L27" s="56" t="e">
        <f>#REF!+IF(J27="豆漿",0.5,0)</f>
        <v>#REF!</v>
      </c>
      <c r="M27" s="56" t="e">
        <f>#REF!</f>
        <v>#REF!</v>
      </c>
      <c r="N27" s="56">
        <f t="shared" si="0"/>
        <v>0</v>
      </c>
      <c r="O27" s="56" t="e">
        <f>#REF!</f>
        <v>#REF!</v>
      </c>
      <c r="P27" s="56">
        <f t="shared" si="1"/>
        <v>0</v>
      </c>
      <c r="Q27" s="57" t="e">
        <f t="shared" si="2"/>
        <v>#REF!</v>
      </c>
    </row>
    <row r="28" spans="1:23" s="13" customFormat="1" ht="59.25" hidden="1" customHeight="1">
      <c r="A28" s="66">
        <f>A27+1</f>
        <v>44958</v>
      </c>
      <c r="B28" s="14" t="s">
        <v>36</v>
      </c>
      <c r="C28" s="58"/>
      <c r="D28" s="72"/>
      <c r="E28" s="72"/>
      <c r="F28" s="72"/>
      <c r="G28" s="58"/>
      <c r="H28" s="67"/>
      <c r="I28" s="15"/>
      <c r="J28" s="15"/>
      <c r="K28" s="16" t="e">
        <f>#REF!</f>
        <v>#REF!</v>
      </c>
      <c r="L28" s="16" t="e">
        <f>#REF!+IF(J28="豆漿",0.5,0)</f>
        <v>#REF!</v>
      </c>
      <c r="M28" s="16" t="e">
        <f>#REF!</f>
        <v>#REF!</v>
      </c>
      <c r="N28" s="16">
        <f t="shared" si="0"/>
        <v>0</v>
      </c>
      <c r="O28" s="16" t="e">
        <f>#REF!</f>
        <v>#REF!</v>
      </c>
      <c r="P28" s="16">
        <f t="shared" si="1"/>
        <v>0</v>
      </c>
      <c r="Q28" s="16" t="e">
        <f t="shared" si="2"/>
        <v>#REF!</v>
      </c>
    </row>
    <row r="29" spans="1:23" s="13" customFormat="1" ht="59.25" hidden="1" customHeight="1" thickBot="1">
      <c r="A29" s="71">
        <f>A28+1</f>
        <v>44959</v>
      </c>
      <c r="B29" s="17" t="s">
        <v>37</v>
      </c>
      <c r="C29" s="68"/>
      <c r="D29" s="68"/>
      <c r="E29" s="68"/>
      <c r="F29" s="81"/>
      <c r="G29" s="68"/>
      <c r="H29" s="50"/>
      <c r="I29" s="50"/>
      <c r="J29" s="50"/>
      <c r="K29" s="51" t="e">
        <f>#REF!</f>
        <v>#REF!</v>
      </c>
      <c r="L29" s="51" t="e">
        <f>#REF!+IF(J29="豆漿",0.5,0)</f>
        <v>#REF!</v>
      </c>
      <c r="M29" s="51" t="e">
        <f>#REF!</f>
        <v>#REF!</v>
      </c>
      <c r="N29" s="51">
        <f t="shared" si="0"/>
        <v>0</v>
      </c>
      <c r="O29" s="51" t="e">
        <f>#REF!</f>
        <v>#REF!</v>
      </c>
      <c r="P29" s="51">
        <f t="shared" si="1"/>
        <v>0</v>
      </c>
      <c r="Q29" s="51" t="e">
        <f t="shared" si="2"/>
        <v>#REF!</v>
      </c>
    </row>
    <row r="30" spans="1:23" ht="25.5" customHeight="1" thickBot="1">
      <c r="A30" s="19"/>
      <c r="B30" s="19"/>
      <c r="C30" s="111" t="s">
        <v>20</v>
      </c>
      <c r="D30" s="37" t="s">
        <v>21</v>
      </c>
      <c r="E30" s="113" t="s">
        <v>22</v>
      </c>
      <c r="F30" s="113" t="s">
        <v>23</v>
      </c>
      <c r="G30" s="113" t="s">
        <v>24</v>
      </c>
      <c r="H30" s="113" t="s">
        <v>25</v>
      </c>
      <c r="I30" s="112" t="s">
        <v>26</v>
      </c>
      <c r="J30" s="112"/>
      <c r="K30" s="112"/>
      <c r="L30" s="112"/>
      <c r="M30" s="122" t="s">
        <v>27</v>
      </c>
      <c r="N30" s="122" t="s">
        <v>28</v>
      </c>
      <c r="O30" s="20"/>
      <c r="P30" s="20"/>
    </row>
    <row r="31" spans="1:23" ht="19.5" customHeight="1" thickBot="1">
      <c r="A31" s="19"/>
      <c r="B31" s="19"/>
      <c r="C31" s="112"/>
      <c r="D31" s="38" t="s">
        <v>32</v>
      </c>
      <c r="E31" s="112"/>
      <c r="F31" s="112"/>
      <c r="G31" s="112"/>
      <c r="H31" s="112"/>
      <c r="I31" s="39" t="s">
        <v>29</v>
      </c>
      <c r="J31" s="124" t="s">
        <v>30</v>
      </c>
      <c r="K31" s="125"/>
      <c r="L31" s="40" t="s">
        <v>31</v>
      </c>
      <c r="M31" s="123"/>
      <c r="N31" s="123"/>
      <c r="O31" s="20"/>
      <c r="P31" s="20"/>
    </row>
    <row r="32" spans="1:23" ht="19.5" customHeight="1" thickBot="1">
      <c r="A32" s="19"/>
      <c r="B32" s="19"/>
      <c r="C32" s="42">
        <v>1</v>
      </c>
      <c r="D32" s="43">
        <v>2</v>
      </c>
      <c r="E32" s="43">
        <v>6</v>
      </c>
      <c r="F32" s="43">
        <v>5</v>
      </c>
      <c r="G32" s="43">
        <v>14</v>
      </c>
      <c r="H32" s="44">
        <v>0</v>
      </c>
      <c r="I32" s="42">
        <v>1</v>
      </c>
      <c r="J32" s="126">
        <v>3</v>
      </c>
      <c r="K32" s="127"/>
      <c r="L32" s="43">
        <v>0</v>
      </c>
      <c r="M32" s="43">
        <v>3</v>
      </c>
      <c r="N32" s="45">
        <v>3</v>
      </c>
      <c r="O32" s="20"/>
      <c r="P32" s="20"/>
    </row>
    <row r="33" spans="1:20" ht="47.25" customHeight="1">
      <c r="A33" s="128" t="s">
        <v>87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88"/>
    </row>
    <row r="34" spans="1:20" ht="37.5" customHeight="1">
      <c r="A34" s="120" t="s">
        <v>86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20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20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20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20" s="25" customFormat="1"/>
    <row r="39" spans="1:20" s="25" customFormat="1">
      <c r="C39" s="21"/>
    </row>
    <row r="40" spans="1:20" s="25" customFormat="1" ht="31">
      <c r="C40" s="21"/>
      <c r="E40" s="118"/>
      <c r="F40" s="119"/>
      <c r="G40" s="119"/>
      <c r="H40" s="119"/>
      <c r="I40" s="119"/>
      <c r="J40" s="30"/>
    </row>
    <row r="41" spans="1:20" s="25" customFormat="1">
      <c r="C41" s="21"/>
      <c r="D41" s="21"/>
      <c r="E41" s="24"/>
      <c r="F41" s="22"/>
      <c r="G41" s="22"/>
      <c r="H41" s="22"/>
      <c r="I41" s="30"/>
      <c r="J41" s="30"/>
    </row>
    <row r="42" spans="1:20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20" s="25" customFormat="1" ht="35.5">
      <c r="C43" s="21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</row>
    <row r="44" spans="1:20" s="25" customFormat="1">
      <c r="F44" s="31"/>
      <c r="K44" s="21"/>
      <c r="L44" s="21"/>
      <c r="M44" s="21"/>
      <c r="N44" s="21"/>
      <c r="O44" s="21"/>
      <c r="P44" s="21"/>
      <c r="Q44" s="21"/>
    </row>
    <row r="45" spans="1:20" s="25" customFormat="1">
      <c r="F45" s="7"/>
      <c r="K45" s="21"/>
      <c r="L45" s="21"/>
      <c r="M45" s="21"/>
      <c r="N45" s="21"/>
      <c r="O45" s="21"/>
      <c r="P45" s="21"/>
      <c r="Q45" s="21"/>
    </row>
    <row r="46" spans="1:20" ht="35.5"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4">
    <mergeCell ref="E40:I40"/>
    <mergeCell ref="A33:Q33"/>
    <mergeCell ref="D43:T43"/>
    <mergeCell ref="C46:S46"/>
    <mergeCell ref="S22:W22"/>
    <mergeCell ref="A34:Q34"/>
    <mergeCell ref="M30:M31"/>
    <mergeCell ref="N30:N31"/>
    <mergeCell ref="E30:E31"/>
    <mergeCell ref="F30:F31"/>
    <mergeCell ref="G30:G31"/>
    <mergeCell ref="J31:K31"/>
    <mergeCell ref="J32:K32"/>
    <mergeCell ref="H30:H31"/>
    <mergeCell ref="C30:C31"/>
    <mergeCell ref="I30:L30"/>
    <mergeCell ref="O3:O4"/>
    <mergeCell ref="P3:P4"/>
    <mergeCell ref="I3:I4"/>
    <mergeCell ref="K3:K4"/>
    <mergeCell ref="L3:L4"/>
    <mergeCell ref="M3:M4"/>
    <mergeCell ref="N3:N4"/>
    <mergeCell ref="J3:J4"/>
    <mergeCell ref="C5:G5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3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K5" sqref="K5:Q5"/>
    </sheetView>
  </sheetViews>
  <sheetFormatPr defaultColWidth="9" defaultRowHeight="19.5"/>
  <cols>
    <col min="1" max="1" width="3.6328125" style="25" customWidth="1"/>
    <col min="2" max="2" width="3" style="25" customWidth="1"/>
    <col min="3" max="3" width="47.7265625" style="25" customWidth="1"/>
    <col min="4" max="4" width="34.7265625" style="25" customWidth="1"/>
    <col min="5" max="5" width="39.08984375" style="25" customWidth="1"/>
    <col min="6" max="6" width="26" style="25" customWidth="1"/>
    <col min="7" max="7" width="33.36328125" style="25" customWidth="1"/>
    <col min="8" max="9" width="7.6328125" style="25" customWidth="1"/>
    <col min="10" max="10" width="10.36328125" style="25" customWidth="1"/>
    <col min="11" max="17" width="5" style="21" customWidth="1"/>
    <col min="18" max="16384" width="9" style="23"/>
  </cols>
  <sheetData>
    <row r="1" spans="1:30" s="3" customFormat="1">
      <c r="A1" s="98" t="s">
        <v>98</v>
      </c>
      <c r="B1" s="99"/>
      <c r="C1" s="99"/>
      <c r="D1" s="99"/>
      <c r="E1" s="99"/>
      <c r="F1" s="99"/>
      <c r="G1" s="99"/>
      <c r="H1" s="99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00" t="s">
        <v>6</v>
      </c>
      <c r="B3" s="102" t="s">
        <v>7</v>
      </c>
      <c r="C3" s="104" t="s">
        <v>8</v>
      </c>
      <c r="D3" s="104" t="s">
        <v>9</v>
      </c>
      <c r="E3" s="104" t="s">
        <v>10</v>
      </c>
      <c r="F3" s="104" t="s">
        <v>11</v>
      </c>
      <c r="G3" s="106" t="s">
        <v>12</v>
      </c>
      <c r="H3" s="106" t="s">
        <v>13</v>
      </c>
      <c r="I3" s="106" t="s">
        <v>83</v>
      </c>
      <c r="J3" s="114" t="s">
        <v>91</v>
      </c>
      <c r="K3" s="116" t="s">
        <v>38</v>
      </c>
      <c r="L3" s="107" t="s">
        <v>39</v>
      </c>
      <c r="M3" s="107" t="s">
        <v>14</v>
      </c>
      <c r="N3" s="107" t="s">
        <v>15</v>
      </c>
      <c r="O3" s="107" t="s">
        <v>16</v>
      </c>
      <c r="P3" s="107" t="s">
        <v>17</v>
      </c>
      <c r="Q3" s="95" t="s">
        <v>18</v>
      </c>
    </row>
    <row r="4" spans="1:30" s="11" customFormat="1" ht="95.25" customHeight="1" thickBot="1">
      <c r="A4" s="101"/>
      <c r="B4" s="103"/>
      <c r="C4" s="105"/>
      <c r="D4" s="105"/>
      <c r="E4" s="105"/>
      <c r="F4" s="105"/>
      <c r="G4" s="105"/>
      <c r="H4" s="105"/>
      <c r="I4" s="105"/>
      <c r="J4" s="115"/>
      <c r="K4" s="117"/>
      <c r="L4" s="108"/>
      <c r="M4" s="108"/>
      <c r="N4" s="108"/>
      <c r="O4" s="108"/>
      <c r="P4" s="108"/>
      <c r="Q4" s="96" t="s">
        <v>19</v>
      </c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s="13" customFormat="1" ht="57.75" customHeight="1">
      <c r="A5" s="54">
        <v>44927</v>
      </c>
      <c r="B5" s="53" t="s">
        <v>33</v>
      </c>
      <c r="C5" s="109" t="s">
        <v>47</v>
      </c>
      <c r="D5" s="109"/>
      <c r="E5" s="109"/>
      <c r="F5" s="109"/>
      <c r="G5" s="109"/>
      <c r="H5" s="55"/>
      <c r="I5" s="55"/>
      <c r="J5" s="55"/>
      <c r="K5" s="56">
        <v>0</v>
      </c>
      <c r="L5" s="56">
        <v>0</v>
      </c>
      <c r="M5" s="56">
        <v>0</v>
      </c>
      <c r="N5" s="56">
        <f>IF(I5="鮮奶",0.8,0)</f>
        <v>0</v>
      </c>
      <c r="O5" s="56">
        <v>0</v>
      </c>
      <c r="P5" s="56">
        <f>IF(H5="水果",1,0)</f>
        <v>0</v>
      </c>
      <c r="Q5" s="57">
        <v>0</v>
      </c>
    </row>
    <row r="6" spans="1:30" s="13" customFormat="1" ht="71.25" customHeight="1">
      <c r="A6" s="41">
        <f>A5+1</f>
        <v>44928</v>
      </c>
      <c r="B6" s="14" t="s">
        <v>34</v>
      </c>
      <c r="C6" s="91" t="s">
        <v>101</v>
      </c>
      <c r="D6" s="91" t="s">
        <v>100</v>
      </c>
      <c r="E6" s="91" t="s">
        <v>66</v>
      </c>
      <c r="F6" s="64" t="s">
        <v>54</v>
      </c>
      <c r="G6" s="91" t="s">
        <v>102</v>
      </c>
      <c r="H6" s="15" t="s">
        <v>85</v>
      </c>
      <c r="I6" s="15"/>
      <c r="J6" s="15"/>
      <c r="K6" s="16">
        <v>4</v>
      </c>
      <c r="L6" s="16">
        <v>2.2000000000000002</v>
      </c>
      <c r="M6" s="16">
        <v>2.1</v>
      </c>
      <c r="N6" s="16">
        <f t="shared" ref="N6:N29" si="0">IF(I6="鮮奶",0.8,0)</f>
        <v>0</v>
      </c>
      <c r="O6" s="16">
        <v>2.5</v>
      </c>
      <c r="P6" s="16">
        <f t="shared" ref="P6:P29" si="1">IF(H6="水果",1,0)</f>
        <v>1</v>
      </c>
      <c r="Q6" s="47">
        <f t="shared" ref="Q6:Q29" si="2">K6*70+L6*75+M6*25+N6*150+O6*45+P6*60</f>
        <v>670</v>
      </c>
    </row>
    <row r="7" spans="1:30" s="13" customFormat="1" ht="66.75" customHeight="1">
      <c r="A7" s="41">
        <f>A6+1</f>
        <v>44929</v>
      </c>
      <c r="B7" s="14" t="s">
        <v>35</v>
      </c>
      <c r="C7" s="64" t="s">
        <v>67</v>
      </c>
      <c r="D7" s="91" t="s">
        <v>103</v>
      </c>
      <c r="E7" s="91" t="s">
        <v>104</v>
      </c>
      <c r="F7" s="64" t="s">
        <v>58</v>
      </c>
      <c r="G7" s="91" t="s">
        <v>105</v>
      </c>
      <c r="H7" s="15" t="s">
        <v>65</v>
      </c>
      <c r="I7" s="15"/>
      <c r="J7" s="15"/>
      <c r="K7" s="16">
        <v>4.2</v>
      </c>
      <c r="L7" s="16">
        <v>2.6</v>
      </c>
      <c r="M7" s="16">
        <v>1.8</v>
      </c>
      <c r="N7" s="16">
        <f t="shared" si="0"/>
        <v>0</v>
      </c>
      <c r="O7" s="16">
        <v>2.5</v>
      </c>
      <c r="P7" s="16">
        <f t="shared" si="1"/>
        <v>1</v>
      </c>
      <c r="Q7" s="47">
        <f t="shared" si="2"/>
        <v>706.5</v>
      </c>
    </row>
    <row r="8" spans="1:30" s="13" customFormat="1" ht="59.25" customHeight="1">
      <c r="A8" s="41">
        <f>A7+1</f>
        <v>44930</v>
      </c>
      <c r="B8" s="14" t="s">
        <v>2</v>
      </c>
      <c r="C8" s="64" t="s">
        <v>43</v>
      </c>
      <c r="D8" s="91" t="s">
        <v>106</v>
      </c>
      <c r="E8" s="91" t="s">
        <v>107</v>
      </c>
      <c r="F8" s="64" t="s">
        <v>51</v>
      </c>
      <c r="G8" s="91" t="s">
        <v>68</v>
      </c>
      <c r="H8" s="15" t="s">
        <v>65</v>
      </c>
      <c r="I8" s="15"/>
      <c r="J8" s="15"/>
      <c r="K8" s="16">
        <v>4.0999999999999996</v>
      </c>
      <c r="L8" s="16">
        <v>2.7</v>
      </c>
      <c r="M8" s="16">
        <v>1.2</v>
      </c>
      <c r="N8" s="16">
        <f t="shared" si="0"/>
        <v>0</v>
      </c>
      <c r="O8" s="16">
        <v>2.5</v>
      </c>
      <c r="P8" s="16">
        <f t="shared" si="1"/>
        <v>1</v>
      </c>
      <c r="Q8" s="47">
        <f t="shared" si="2"/>
        <v>692</v>
      </c>
    </row>
    <row r="9" spans="1:30" s="18" customFormat="1" ht="59.25" customHeight="1" thickBot="1">
      <c r="A9" s="48">
        <f>A8+1</f>
        <v>44931</v>
      </c>
      <c r="B9" s="17" t="s">
        <v>3</v>
      </c>
      <c r="C9" s="65" t="s">
        <v>55</v>
      </c>
      <c r="D9" s="92" t="s">
        <v>108</v>
      </c>
      <c r="E9" s="92" t="s">
        <v>109</v>
      </c>
      <c r="F9" s="65" t="s">
        <v>42</v>
      </c>
      <c r="G9" s="92" t="s">
        <v>69</v>
      </c>
      <c r="H9" s="49" t="s">
        <v>65</v>
      </c>
      <c r="I9" s="50"/>
      <c r="J9" s="50"/>
      <c r="K9" s="51">
        <v>4.8</v>
      </c>
      <c r="L9" s="51">
        <v>2.1</v>
      </c>
      <c r="M9" s="51">
        <v>1.2</v>
      </c>
      <c r="N9" s="51">
        <f t="shared" si="0"/>
        <v>0</v>
      </c>
      <c r="O9" s="51">
        <v>2.8</v>
      </c>
      <c r="P9" s="51">
        <f t="shared" si="1"/>
        <v>1</v>
      </c>
      <c r="Q9" s="52">
        <f t="shared" si="2"/>
        <v>709.5</v>
      </c>
      <c r="AB9" s="76"/>
    </row>
    <row r="10" spans="1:30" s="13" customFormat="1" ht="59.25" customHeight="1">
      <c r="A10" s="54">
        <f>A9+3</f>
        <v>44934</v>
      </c>
      <c r="B10" s="53" t="s">
        <v>4</v>
      </c>
      <c r="C10" s="85" t="s">
        <v>59</v>
      </c>
      <c r="D10" s="91" t="s">
        <v>112</v>
      </c>
      <c r="E10" s="93" t="s">
        <v>71</v>
      </c>
      <c r="F10" s="85" t="s">
        <v>48</v>
      </c>
      <c r="G10" s="93" t="s">
        <v>110</v>
      </c>
      <c r="H10" s="55" t="s">
        <v>65</v>
      </c>
      <c r="I10" s="55"/>
      <c r="J10" s="55"/>
      <c r="K10" s="56">
        <v>4.3</v>
      </c>
      <c r="L10" s="56">
        <v>2.4</v>
      </c>
      <c r="M10" s="56">
        <v>1.3</v>
      </c>
      <c r="N10" s="56">
        <f>IF(I10="鮮奶",0.8,0)</f>
        <v>0</v>
      </c>
      <c r="O10" s="56">
        <v>2.8</v>
      </c>
      <c r="P10" s="12">
        <f t="shared" si="1"/>
        <v>1</v>
      </c>
      <c r="Q10" s="46">
        <f t="shared" si="2"/>
        <v>699.5</v>
      </c>
      <c r="T10" s="76"/>
      <c r="U10" s="76"/>
      <c r="V10" s="76"/>
    </row>
    <row r="11" spans="1:30" s="13" customFormat="1" ht="59.25" customHeight="1">
      <c r="A11" s="41">
        <f>A10+1</f>
        <v>44935</v>
      </c>
      <c r="B11" s="14" t="s">
        <v>5</v>
      </c>
      <c r="C11" s="64" t="s">
        <v>62</v>
      </c>
      <c r="D11" s="91" t="s">
        <v>111</v>
      </c>
      <c r="E11" s="91" t="s">
        <v>113</v>
      </c>
      <c r="F11" s="64" t="s">
        <v>49</v>
      </c>
      <c r="G11" s="91" t="s">
        <v>72</v>
      </c>
      <c r="H11" s="15"/>
      <c r="I11" s="15" t="s">
        <v>88</v>
      </c>
      <c r="J11" s="15"/>
      <c r="K11" s="16">
        <v>4</v>
      </c>
      <c r="L11" s="16">
        <v>2.5</v>
      </c>
      <c r="M11" s="16">
        <v>1.5</v>
      </c>
      <c r="N11" s="16">
        <f t="shared" si="0"/>
        <v>0.8</v>
      </c>
      <c r="O11" s="16">
        <v>2.5</v>
      </c>
      <c r="P11" s="16">
        <f t="shared" si="1"/>
        <v>0</v>
      </c>
      <c r="Q11" s="47">
        <f t="shared" si="2"/>
        <v>737.5</v>
      </c>
      <c r="U11" s="69"/>
      <c r="AA11" s="70"/>
    </row>
    <row r="12" spans="1:30" s="13" customFormat="1" ht="59.25" customHeight="1">
      <c r="A12" s="41">
        <f>A11+1</f>
        <v>44936</v>
      </c>
      <c r="B12" s="14" t="s">
        <v>1</v>
      </c>
      <c r="C12" s="64" t="s">
        <v>45</v>
      </c>
      <c r="D12" s="91" t="s">
        <v>114</v>
      </c>
      <c r="E12" s="91" t="s">
        <v>73</v>
      </c>
      <c r="F12" s="64" t="s">
        <v>61</v>
      </c>
      <c r="G12" s="91" t="s">
        <v>115</v>
      </c>
      <c r="H12" s="15" t="s">
        <v>65</v>
      </c>
      <c r="I12" s="15"/>
      <c r="J12" s="15"/>
      <c r="K12" s="16">
        <v>4.2</v>
      </c>
      <c r="L12" s="16">
        <v>2.1</v>
      </c>
      <c r="M12" s="16">
        <v>2</v>
      </c>
      <c r="N12" s="16">
        <f t="shared" si="0"/>
        <v>0</v>
      </c>
      <c r="O12" s="16">
        <v>2.5</v>
      </c>
      <c r="P12" s="16">
        <f t="shared" si="1"/>
        <v>1</v>
      </c>
      <c r="Q12" s="47">
        <f t="shared" si="2"/>
        <v>674</v>
      </c>
    </row>
    <row r="13" spans="1:30" s="13" customFormat="1" ht="59.25" customHeight="1">
      <c r="A13" s="41">
        <f>A12+1</f>
        <v>44937</v>
      </c>
      <c r="B13" s="14" t="s">
        <v>2</v>
      </c>
      <c r="C13" s="91" t="s">
        <v>78</v>
      </c>
      <c r="D13" s="91" t="s">
        <v>116</v>
      </c>
      <c r="E13" s="64" t="s">
        <v>74</v>
      </c>
      <c r="F13" s="64" t="s">
        <v>50</v>
      </c>
      <c r="G13" s="93" t="s">
        <v>75</v>
      </c>
      <c r="H13" s="15" t="s">
        <v>85</v>
      </c>
      <c r="I13" s="15"/>
      <c r="J13" s="15"/>
      <c r="K13" s="16">
        <v>4.2</v>
      </c>
      <c r="L13" s="16">
        <v>2</v>
      </c>
      <c r="M13" s="16">
        <v>1.1000000000000001</v>
      </c>
      <c r="N13" s="16">
        <f t="shared" si="0"/>
        <v>0</v>
      </c>
      <c r="O13" s="16">
        <v>2.5</v>
      </c>
      <c r="P13" s="16">
        <f t="shared" si="1"/>
        <v>1</v>
      </c>
      <c r="Q13" s="47">
        <f t="shared" si="2"/>
        <v>644</v>
      </c>
    </row>
    <row r="14" spans="1:30" s="13" customFormat="1" ht="59.25" customHeight="1" thickBot="1">
      <c r="A14" s="48">
        <f>A13+1</f>
        <v>44938</v>
      </c>
      <c r="B14" s="17" t="s">
        <v>3</v>
      </c>
      <c r="C14" s="65" t="s">
        <v>46</v>
      </c>
      <c r="D14" s="92" t="s">
        <v>117</v>
      </c>
      <c r="E14" s="92" t="s">
        <v>118</v>
      </c>
      <c r="F14" s="92" t="s">
        <v>76</v>
      </c>
      <c r="G14" s="92" t="s">
        <v>77</v>
      </c>
      <c r="H14" s="81"/>
      <c r="I14" s="50"/>
      <c r="J14" s="50" t="s">
        <v>40</v>
      </c>
      <c r="K14" s="16">
        <v>4.2</v>
      </c>
      <c r="L14" s="16">
        <v>2.1</v>
      </c>
      <c r="M14" s="16">
        <v>2.1</v>
      </c>
      <c r="N14" s="16">
        <f t="shared" si="0"/>
        <v>0</v>
      </c>
      <c r="O14" s="16">
        <v>2.5</v>
      </c>
      <c r="P14" s="16">
        <f t="shared" si="1"/>
        <v>0</v>
      </c>
      <c r="Q14" s="47">
        <f t="shared" si="2"/>
        <v>616.5</v>
      </c>
      <c r="S14" s="76"/>
      <c r="V14" s="69"/>
    </row>
    <row r="15" spans="1:30" s="13" customFormat="1" ht="59.25" customHeight="1">
      <c r="A15" s="54">
        <f>A14+3</f>
        <v>44941</v>
      </c>
      <c r="B15" s="53" t="s">
        <v>4</v>
      </c>
      <c r="C15" s="85" t="s">
        <v>55</v>
      </c>
      <c r="D15" s="93" t="s">
        <v>126</v>
      </c>
      <c r="E15" s="93" t="s">
        <v>119</v>
      </c>
      <c r="F15" s="85" t="s">
        <v>51</v>
      </c>
      <c r="G15" s="94" t="s">
        <v>79</v>
      </c>
      <c r="H15" s="55"/>
      <c r="I15" s="55"/>
      <c r="J15" s="55" t="s">
        <v>84</v>
      </c>
      <c r="K15" s="12">
        <v>4.3</v>
      </c>
      <c r="L15" s="12">
        <v>2.4</v>
      </c>
      <c r="M15" s="12">
        <v>1.9</v>
      </c>
      <c r="N15" s="12">
        <f t="shared" si="0"/>
        <v>0</v>
      </c>
      <c r="O15" s="12">
        <v>2.5</v>
      </c>
      <c r="P15" s="12">
        <f t="shared" si="1"/>
        <v>0</v>
      </c>
      <c r="Q15" s="46">
        <f t="shared" si="2"/>
        <v>641</v>
      </c>
      <c r="S15" s="86"/>
    </row>
    <row r="16" spans="1:30" s="13" customFormat="1" ht="59.25" customHeight="1">
      <c r="A16" s="41">
        <f>A15+1</f>
        <v>44942</v>
      </c>
      <c r="B16" s="14" t="s">
        <v>5</v>
      </c>
      <c r="C16" s="64" t="s">
        <v>56</v>
      </c>
      <c r="D16" s="91" t="s">
        <v>124</v>
      </c>
      <c r="E16" s="91" t="s">
        <v>123</v>
      </c>
      <c r="F16" s="64" t="s">
        <v>52</v>
      </c>
      <c r="G16" s="93" t="s">
        <v>120</v>
      </c>
      <c r="H16" s="15" t="s">
        <v>65</v>
      </c>
      <c r="I16" s="15"/>
      <c r="J16" s="15"/>
      <c r="K16" s="16">
        <v>4.5</v>
      </c>
      <c r="L16" s="16">
        <v>2.5</v>
      </c>
      <c r="M16" s="16">
        <v>1.5</v>
      </c>
      <c r="N16" s="16">
        <f t="shared" si="0"/>
        <v>0</v>
      </c>
      <c r="O16" s="16">
        <v>2.5</v>
      </c>
      <c r="P16" s="16">
        <f t="shared" si="1"/>
        <v>1</v>
      </c>
      <c r="Q16" s="47">
        <f t="shared" si="2"/>
        <v>712.5</v>
      </c>
      <c r="S16" s="76"/>
      <c r="V16" s="70"/>
    </row>
    <row r="17" spans="1:23" s="13" customFormat="1" ht="59.25" customHeight="1">
      <c r="A17" s="41">
        <f>A16+1</f>
        <v>44943</v>
      </c>
      <c r="B17" s="14" t="s">
        <v>1</v>
      </c>
      <c r="C17" s="64" t="s">
        <v>57</v>
      </c>
      <c r="D17" s="91" t="s">
        <v>125</v>
      </c>
      <c r="E17" s="91" t="s">
        <v>80</v>
      </c>
      <c r="F17" s="64" t="s">
        <v>60</v>
      </c>
      <c r="G17" s="91" t="s">
        <v>121</v>
      </c>
      <c r="H17" s="15" t="s">
        <v>85</v>
      </c>
      <c r="I17" s="15"/>
      <c r="J17" s="15"/>
      <c r="K17" s="16">
        <v>4.5</v>
      </c>
      <c r="L17" s="16">
        <v>2.1</v>
      </c>
      <c r="M17" s="16">
        <v>1.4</v>
      </c>
      <c r="N17" s="16">
        <f t="shared" si="0"/>
        <v>0</v>
      </c>
      <c r="O17" s="16">
        <v>2.5</v>
      </c>
      <c r="P17" s="16">
        <f t="shared" si="1"/>
        <v>1</v>
      </c>
      <c r="Q17" s="47">
        <f t="shared" si="2"/>
        <v>680</v>
      </c>
      <c r="T17" s="33"/>
    </row>
    <row r="18" spans="1:23" s="13" customFormat="1" ht="59.25" customHeight="1">
      <c r="A18" s="41">
        <f>A17+1</f>
        <v>44944</v>
      </c>
      <c r="B18" s="14" t="s">
        <v>2</v>
      </c>
      <c r="C18" s="64" t="s">
        <v>44</v>
      </c>
      <c r="D18" s="64" t="s">
        <v>130</v>
      </c>
      <c r="E18" s="91" t="s">
        <v>81</v>
      </c>
      <c r="F18" s="64" t="s">
        <v>53</v>
      </c>
      <c r="G18" s="91" t="s">
        <v>122</v>
      </c>
      <c r="H18" s="15"/>
      <c r="I18" s="15" t="s">
        <v>88</v>
      </c>
      <c r="J18" s="15"/>
      <c r="K18" s="16">
        <v>4</v>
      </c>
      <c r="L18" s="16">
        <v>2.1</v>
      </c>
      <c r="M18" s="16">
        <v>1.8</v>
      </c>
      <c r="N18" s="16">
        <f t="shared" si="0"/>
        <v>0.8</v>
      </c>
      <c r="O18" s="16">
        <v>2.5</v>
      </c>
      <c r="P18" s="16">
        <f t="shared" si="1"/>
        <v>0</v>
      </c>
      <c r="Q18" s="47">
        <f t="shared" si="2"/>
        <v>715</v>
      </c>
      <c r="S18" s="70"/>
      <c r="U18" s="87"/>
    </row>
    <row r="19" spans="1:23" s="13" customFormat="1" ht="59.25" customHeight="1" thickBot="1">
      <c r="A19" s="48">
        <f>A18+1</f>
        <v>44945</v>
      </c>
      <c r="B19" s="17" t="s">
        <v>37</v>
      </c>
      <c r="C19" s="92" t="s">
        <v>127</v>
      </c>
      <c r="D19" s="92" t="s">
        <v>129</v>
      </c>
      <c r="E19" s="65" t="s">
        <v>128</v>
      </c>
      <c r="F19" s="65" t="s">
        <v>70</v>
      </c>
      <c r="G19" s="65"/>
      <c r="H19" s="50" t="s">
        <v>85</v>
      </c>
      <c r="I19" s="50"/>
      <c r="J19" s="50" t="s">
        <v>82</v>
      </c>
      <c r="K19" s="51">
        <v>4.0999999999999996</v>
      </c>
      <c r="L19" s="51">
        <v>2.2999999999999998</v>
      </c>
      <c r="M19" s="51">
        <v>1.1000000000000001</v>
      </c>
      <c r="N19" s="51">
        <v>0</v>
      </c>
      <c r="O19" s="51">
        <v>2.8</v>
      </c>
      <c r="P19" s="51">
        <f t="shared" si="1"/>
        <v>1</v>
      </c>
      <c r="Q19" s="52">
        <f t="shared" si="2"/>
        <v>673</v>
      </c>
      <c r="T19" s="87"/>
      <c r="U19" s="76"/>
    </row>
    <row r="20" spans="1:23" s="13" customFormat="1" ht="59.25" hidden="1" customHeight="1">
      <c r="A20" s="54">
        <f>A19+3</f>
        <v>44948</v>
      </c>
      <c r="B20" s="53" t="s">
        <v>4</v>
      </c>
      <c r="C20" s="82"/>
      <c r="D20" s="82"/>
      <c r="E20" s="72"/>
      <c r="F20" s="72"/>
      <c r="G20" s="72"/>
      <c r="H20" s="55"/>
      <c r="I20" s="55"/>
      <c r="J20" s="55"/>
      <c r="K20" s="56" t="e">
        <f>#REF!</f>
        <v>#REF!</v>
      </c>
      <c r="L20" s="56" t="e">
        <f>#REF!+IF(J20="豆漿",0.5,0)</f>
        <v>#REF!</v>
      </c>
      <c r="M20" s="56" t="e">
        <f>#REF!</f>
        <v>#REF!</v>
      </c>
      <c r="N20" s="56">
        <f t="shared" si="0"/>
        <v>0</v>
      </c>
      <c r="O20" s="56" t="e">
        <f>#REF!</f>
        <v>#REF!</v>
      </c>
      <c r="P20" s="56">
        <f t="shared" si="1"/>
        <v>0</v>
      </c>
      <c r="Q20" s="57" t="e">
        <f t="shared" si="2"/>
        <v>#REF!</v>
      </c>
      <c r="U20" s="62"/>
    </row>
    <row r="21" spans="1:23" s="13" customFormat="1" ht="59.25" hidden="1" customHeight="1">
      <c r="A21" s="41">
        <f>A20+1</f>
        <v>44949</v>
      </c>
      <c r="B21" s="14" t="s">
        <v>5</v>
      </c>
      <c r="C21" s="83"/>
      <c r="D21" s="79"/>
      <c r="E21" s="82"/>
      <c r="F21" s="72"/>
      <c r="G21" s="58"/>
      <c r="H21" s="15"/>
      <c r="I21" s="15"/>
      <c r="J21" s="15"/>
      <c r="K21" s="16" t="e">
        <f>#REF!</f>
        <v>#REF!</v>
      </c>
      <c r="L21" s="16" t="e">
        <f>#REF!+IF(J21="豆漿",0.5,0)</f>
        <v>#REF!</v>
      </c>
      <c r="M21" s="16" t="e">
        <f>#REF!</f>
        <v>#REF!</v>
      </c>
      <c r="N21" s="16">
        <f t="shared" si="0"/>
        <v>0</v>
      </c>
      <c r="O21" s="16" t="e">
        <f>#REF!</f>
        <v>#REF!</v>
      </c>
      <c r="P21" s="16">
        <f t="shared" si="1"/>
        <v>0</v>
      </c>
      <c r="Q21" s="47" t="e">
        <f t="shared" si="2"/>
        <v>#REF!</v>
      </c>
      <c r="S21" s="69"/>
    </row>
    <row r="22" spans="1:23" s="13" customFormat="1" ht="59.25" hidden="1" customHeight="1">
      <c r="A22" s="41">
        <f>A21+1</f>
        <v>44950</v>
      </c>
      <c r="B22" s="14" t="s">
        <v>1</v>
      </c>
      <c r="C22" s="60"/>
      <c r="D22" s="60"/>
      <c r="E22" s="74"/>
      <c r="F22" s="72"/>
      <c r="G22" s="90"/>
      <c r="H22" s="15"/>
      <c r="I22" s="15"/>
      <c r="J22" s="15"/>
      <c r="K22" s="16" t="e">
        <f>#REF!</f>
        <v>#REF!</v>
      </c>
      <c r="L22" s="16" t="e">
        <f>#REF!+IF(J22="豆漿",0.5,0)</f>
        <v>#REF!</v>
      </c>
      <c r="M22" s="16" t="e">
        <f>#REF!</f>
        <v>#REF!</v>
      </c>
      <c r="N22" s="16">
        <f t="shared" si="0"/>
        <v>0</v>
      </c>
      <c r="O22" s="16" t="e">
        <f>#REF!</f>
        <v>#REF!</v>
      </c>
      <c r="P22" s="16">
        <f t="shared" si="1"/>
        <v>0</v>
      </c>
      <c r="Q22" s="47" t="e">
        <f t="shared" si="2"/>
        <v>#REF!</v>
      </c>
      <c r="S22" s="110"/>
      <c r="T22" s="110"/>
      <c r="U22" s="110"/>
      <c r="V22" s="110"/>
      <c r="W22" s="110"/>
    </row>
    <row r="23" spans="1:23" s="13" customFormat="1" ht="59.25" hidden="1" customHeight="1">
      <c r="A23" s="41">
        <f>A22+1</f>
        <v>44951</v>
      </c>
      <c r="B23" s="14" t="s">
        <v>2</v>
      </c>
      <c r="C23" s="58"/>
      <c r="D23" s="72"/>
      <c r="E23" s="72"/>
      <c r="F23" s="72"/>
      <c r="G23" s="73"/>
      <c r="H23" s="15"/>
      <c r="I23" s="15"/>
      <c r="J23" s="15"/>
      <c r="K23" s="16" t="e">
        <f>#REF!</f>
        <v>#REF!</v>
      </c>
      <c r="L23" s="16" t="e">
        <f>#REF!+IF(J23="豆漿",0.5,0)</f>
        <v>#REF!</v>
      </c>
      <c r="M23" s="16" t="e">
        <f>#REF!</f>
        <v>#REF!</v>
      </c>
      <c r="N23" s="16">
        <f t="shared" si="0"/>
        <v>0</v>
      </c>
      <c r="O23" s="16" t="e">
        <f>#REF!</f>
        <v>#REF!</v>
      </c>
      <c r="P23" s="16">
        <f t="shared" si="1"/>
        <v>0</v>
      </c>
      <c r="Q23" s="47" t="e">
        <f t="shared" si="2"/>
        <v>#REF!</v>
      </c>
      <c r="V23" s="62"/>
    </row>
    <row r="24" spans="1:23" s="13" customFormat="1" ht="59.25" hidden="1" customHeight="1" thickBot="1">
      <c r="A24" s="48">
        <f>A23+1</f>
        <v>44952</v>
      </c>
      <c r="B24" s="17" t="s">
        <v>3</v>
      </c>
      <c r="C24" s="81"/>
      <c r="D24" s="75"/>
      <c r="E24" s="68"/>
      <c r="F24" s="84"/>
      <c r="G24" s="68"/>
      <c r="H24" s="50"/>
      <c r="I24" s="50"/>
      <c r="J24" s="50"/>
      <c r="K24" s="51" t="e">
        <f>#REF!</f>
        <v>#REF!</v>
      </c>
      <c r="L24" s="51" t="e">
        <f>#REF!+IF(J24="豆漿",0.5,0)</f>
        <v>#REF!</v>
      </c>
      <c r="M24" s="51" t="e">
        <f>#REF!</f>
        <v>#REF!</v>
      </c>
      <c r="N24" s="51">
        <f t="shared" si="0"/>
        <v>0</v>
      </c>
      <c r="O24" s="51" t="e">
        <f>#REF!</f>
        <v>#REF!</v>
      </c>
      <c r="P24" s="51">
        <f t="shared" si="1"/>
        <v>0</v>
      </c>
      <c r="Q24" s="52" t="e">
        <f t="shared" si="2"/>
        <v>#REF!</v>
      </c>
    </row>
    <row r="25" spans="1:23" s="13" customFormat="1" ht="59.25" hidden="1" customHeight="1">
      <c r="A25" s="54">
        <f>A24+3</f>
        <v>44955</v>
      </c>
      <c r="B25" s="53" t="s">
        <v>4</v>
      </c>
      <c r="C25" s="74"/>
      <c r="D25" s="74"/>
      <c r="E25" s="82"/>
      <c r="F25" s="72"/>
      <c r="G25" s="72"/>
      <c r="H25" s="61"/>
      <c r="I25" s="55"/>
      <c r="J25" s="55"/>
      <c r="K25" s="56" t="e">
        <f>#REF!</f>
        <v>#REF!</v>
      </c>
      <c r="L25" s="56" t="e">
        <f>#REF!+IF(J25="豆漿",0.5,0)</f>
        <v>#REF!</v>
      </c>
      <c r="M25" s="56" t="e">
        <f>#REF!</f>
        <v>#REF!</v>
      </c>
      <c r="N25" s="56">
        <f t="shared" si="0"/>
        <v>0</v>
      </c>
      <c r="O25" s="56" t="e">
        <f>#REF!</f>
        <v>#REF!</v>
      </c>
      <c r="P25" s="56">
        <f t="shared" si="1"/>
        <v>0</v>
      </c>
      <c r="Q25" s="57" t="e">
        <f t="shared" si="2"/>
        <v>#REF!</v>
      </c>
      <c r="S25" s="58"/>
      <c r="T25" s="87"/>
      <c r="U25" s="87"/>
    </row>
    <row r="26" spans="1:23" s="13" customFormat="1" ht="59.25" hidden="1" customHeight="1">
      <c r="A26" s="41">
        <f>A25+1</f>
        <v>44956</v>
      </c>
      <c r="B26" s="14" t="s">
        <v>5</v>
      </c>
      <c r="C26" s="58"/>
      <c r="D26" s="80"/>
      <c r="E26" s="72"/>
      <c r="F26" s="72"/>
      <c r="G26" s="83"/>
      <c r="H26" s="67"/>
      <c r="I26" s="15"/>
      <c r="J26" s="15"/>
      <c r="K26" s="16" t="e">
        <f>#REF!</f>
        <v>#REF!</v>
      </c>
      <c r="L26" s="16" t="e">
        <f>#REF!+IF(J26="豆漿",0.5,0)</f>
        <v>#REF!</v>
      </c>
      <c r="M26" s="16" t="e">
        <f>#REF!</f>
        <v>#REF!</v>
      </c>
      <c r="N26" s="16">
        <f t="shared" si="0"/>
        <v>0</v>
      </c>
      <c r="O26" s="16" t="e">
        <f>#REF!</f>
        <v>#REF!</v>
      </c>
      <c r="P26" s="16">
        <f t="shared" si="1"/>
        <v>0</v>
      </c>
      <c r="Q26" s="47" t="e">
        <f t="shared" si="2"/>
        <v>#REF!</v>
      </c>
    </row>
    <row r="27" spans="1:23" s="13" customFormat="1" ht="59.25" hidden="1" customHeight="1">
      <c r="A27" s="66">
        <f>A26+1</f>
        <v>44957</v>
      </c>
      <c r="B27" s="14" t="s">
        <v>35</v>
      </c>
      <c r="C27" s="83"/>
      <c r="D27" s="58"/>
      <c r="E27" s="72"/>
      <c r="F27" s="72"/>
      <c r="G27" s="82"/>
      <c r="H27" s="59"/>
      <c r="I27" s="55"/>
      <c r="J27" s="55"/>
      <c r="K27" s="56" t="e">
        <f>#REF!</f>
        <v>#REF!</v>
      </c>
      <c r="L27" s="56" t="e">
        <f>#REF!+IF(J27="豆漿",0.5,0)</f>
        <v>#REF!</v>
      </c>
      <c r="M27" s="56" t="e">
        <f>#REF!</f>
        <v>#REF!</v>
      </c>
      <c r="N27" s="56">
        <f t="shared" si="0"/>
        <v>0</v>
      </c>
      <c r="O27" s="56" t="e">
        <f>#REF!</f>
        <v>#REF!</v>
      </c>
      <c r="P27" s="56">
        <f t="shared" si="1"/>
        <v>0</v>
      </c>
      <c r="Q27" s="57" t="e">
        <f t="shared" si="2"/>
        <v>#REF!</v>
      </c>
    </row>
    <row r="28" spans="1:23" s="13" customFormat="1" ht="59.25" hidden="1" customHeight="1">
      <c r="A28" s="66">
        <f>A27+1</f>
        <v>44958</v>
      </c>
      <c r="B28" s="14" t="s">
        <v>36</v>
      </c>
      <c r="C28" s="58"/>
      <c r="D28" s="72"/>
      <c r="E28" s="72"/>
      <c r="F28" s="72"/>
      <c r="G28" s="58"/>
      <c r="H28" s="67"/>
      <c r="I28" s="15"/>
      <c r="J28" s="15"/>
      <c r="K28" s="16" t="e">
        <f>#REF!</f>
        <v>#REF!</v>
      </c>
      <c r="L28" s="16" t="e">
        <f>#REF!+IF(J28="豆漿",0.5,0)</f>
        <v>#REF!</v>
      </c>
      <c r="M28" s="16" t="e">
        <f>#REF!</f>
        <v>#REF!</v>
      </c>
      <c r="N28" s="16">
        <f t="shared" si="0"/>
        <v>0</v>
      </c>
      <c r="O28" s="16" t="e">
        <f>#REF!</f>
        <v>#REF!</v>
      </c>
      <c r="P28" s="16">
        <f t="shared" si="1"/>
        <v>0</v>
      </c>
      <c r="Q28" s="16" t="e">
        <f t="shared" si="2"/>
        <v>#REF!</v>
      </c>
    </row>
    <row r="29" spans="1:23" s="13" customFormat="1" ht="59.25" hidden="1" customHeight="1" thickBot="1">
      <c r="A29" s="71">
        <f>A28+1</f>
        <v>44959</v>
      </c>
      <c r="B29" s="17" t="s">
        <v>37</v>
      </c>
      <c r="C29" s="68"/>
      <c r="D29" s="68"/>
      <c r="E29" s="68"/>
      <c r="F29" s="81"/>
      <c r="G29" s="68"/>
      <c r="H29" s="50"/>
      <c r="I29" s="50"/>
      <c r="J29" s="50"/>
      <c r="K29" s="51" t="e">
        <f>#REF!</f>
        <v>#REF!</v>
      </c>
      <c r="L29" s="51" t="e">
        <f>#REF!+IF(J29="豆漿",0.5,0)</f>
        <v>#REF!</v>
      </c>
      <c r="M29" s="51" t="e">
        <f>#REF!</f>
        <v>#REF!</v>
      </c>
      <c r="N29" s="51">
        <f t="shared" si="0"/>
        <v>0</v>
      </c>
      <c r="O29" s="51" t="e">
        <f>#REF!</f>
        <v>#REF!</v>
      </c>
      <c r="P29" s="51">
        <f t="shared" si="1"/>
        <v>0</v>
      </c>
      <c r="Q29" s="51" t="e">
        <f t="shared" si="2"/>
        <v>#REF!</v>
      </c>
    </row>
    <row r="30" spans="1:23" ht="25.5" customHeight="1" thickBot="1">
      <c r="A30" s="19"/>
      <c r="B30" s="19"/>
      <c r="C30" s="111" t="s">
        <v>20</v>
      </c>
      <c r="D30" s="37" t="s">
        <v>21</v>
      </c>
      <c r="E30" s="113" t="s">
        <v>22</v>
      </c>
      <c r="F30" s="113" t="s">
        <v>23</v>
      </c>
      <c r="G30" s="113" t="s">
        <v>24</v>
      </c>
      <c r="H30" s="113" t="s">
        <v>25</v>
      </c>
      <c r="I30" s="112" t="s">
        <v>26</v>
      </c>
      <c r="J30" s="112"/>
      <c r="K30" s="112"/>
      <c r="L30" s="112"/>
      <c r="M30" s="122" t="s">
        <v>27</v>
      </c>
      <c r="N30" s="122" t="s">
        <v>28</v>
      </c>
      <c r="O30" s="20"/>
      <c r="P30" s="20"/>
    </row>
    <row r="31" spans="1:23" ht="19.5" customHeight="1" thickBot="1">
      <c r="A31" s="19"/>
      <c r="B31" s="19"/>
      <c r="C31" s="112"/>
      <c r="D31" s="89" t="s">
        <v>32</v>
      </c>
      <c r="E31" s="112"/>
      <c r="F31" s="112"/>
      <c r="G31" s="112"/>
      <c r="H31" s="112"/>
      <c r="I31" s="39" t="s">
        <v>29</v>
      </c>
      <c r="J31" s="124" t="s">
        <v>30</v>
      </c>
      <c r="K31" s="125"/>
      <c r="L31" s="40" t="s">
        <v>31</v>
      </c>
      <c r="M31" s="123"/>
      <c r="N31" s="123"/>
      <c r="O31" s="20"/>
      <c r="P31" s="20"/>
    </row>
    <row r="32" spans="1:23" ht="19.5" customHeight="1" thickBot="1">
      <c r="A32" s="19"/>
      <c r="B32" s="19"/>
      <c r="C32" s="42">
        <v>1</v>
      </c>
      <c r="D32" s="43">
        <v>2</v>
      </c>
      <c r="E32" s="43">
        <v>6</v>
      </c>
      <c r="F32" s="43">
        <v>5</v>
      </c>
      <c r="G32" s="43">
        <v>14</v>
      </c>
      <c r="H32" s="44">
        <v>0</v>
      </c>
      <c r="I32" s="42">
        <v>1</v>
      </c>
      <c r="J32" s="126">
        <v>3</v>
      </c>
      <c r="K32" s="127"/>
      <c r="L32" s="43">
        <v>0</v>
      </c>
      <c r="M32" s="43">
        <v>3</v>
      </c>
      <c r="N32" s="45">
        <v>3</v>
      </c>
      <c r="O32" s="20"/>
      <c r="P32" s="20"/>
    </row>
    <row r="33" spans="1:20" ht="47.25" customHeight="1">
      <c r="A33" s="128" t="s">
        <v>87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88"/>
    </row>
    <row r="34" spans="1:20" ht="37.5" customHeight="1">
      <c r="A34" s="120" t="s">
        <v>86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20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20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20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20" s="25" customFormat="1"/>
    <row r="39" spans="1:20" s="25" customFormat="1">
      <c r="C39" s="21"/>
    </row>
    <row r="40" spans="1:20" s="25" customFormat="1" ht="31">
      <c r="C40" s="21"/>
      <c r="E40" s="118"/>
      <c r="F40" s="119"/>
      <c r="G40" s="119"/>
      <c r="H40" s="119"/>
      <c r="I40" s="119"/>
      <c r="J40" s="30"/>
    </row>
    <row r="41" spans="1:20" s="25" customFormat="1">
      <c r="C41" s="21"/>
      <c r="D41" s="21"/>
      <c r="E41" s="24"/>
      <c r="F41" s="22"/>
      <c r="G41" s="22"/>
      <c r="H41" s="22"/>
      <c r="I41" s="30"/>
      <c r="J41" s="30"/>
    </row>
    <row r="42" spans="1:20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20" s="25" customFormat="1" ht="35.5">
      <c r="C43" s="21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</row>
    <row r="44" spans="1:20" s="25" customFormat="1">
      <c r="F44" s="31"/>
      <c r="K44" s="21"/>
      <c r="L44" s="21"/>
      <c r="M44" s="21"/>
      <c r="N44" s="21"/>
      <c r="O44" s="21"/>
      <c r="P44" s="21"/>
      <c r="Q44" s="21"/>
    </row>
    <row r="45" spans="1:20" s="25" customFormat="1">
      <c r="F45" s="7"/>
      <c r="K45" s="21"/>
      <c r="L45" s="21"/>
      <c r="M45" s="21"/>
      <c r="N45" s="21"/>
      <c r="O45" s="21"/>
      <c r="P45" s="21"/>
      <c r="Q45" s="21"/>
    </row>
    <row r="46" spans="1:20" ht="35.5"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4"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60" zoomScaleNormal="70" workbookViewId="0">
      <selection activeCell="K5" sqref="K5:Q5"/>
    </sheetView>
  </sheetViews>
  <sheetFormatPr defaultColWidth="9" defaultRowHeight="19.5"/>
  <cols>
    <col min="1" max="1" width="3.6328125" style="25" customWidth="1"/>
    <col min="2" max="2" width="3" style="25" customWidth="1"/>
    <col min="3" max="3" width="48.08984375" style="25" customWidth="1"/>
    <col min="4" max="4" width="34.7265625" style="25" customWidth="1"/>
    <col min="5" max="5" width="39.08984375" style="25" customWidth="1"/>
    <col min="6" max="6" width="26" style="25" customWidth="1"/>
    <col min="7" max="7" width="34" style="25" customWidth="1"/>
    <col min="8" max="9" width="7.6328125" style="25" customWidth="1"/>
    <col min="10" max="10" width="10.36328125" style="25" customWidth="1"/>
    <col min="11" max="17" width="5" style="21" customWidth="1"/>
    <col min="18" max="16384" width="9" style="23"/>
  </cols>
  <sheetData>
    <row r="1" spans="1:30" s="3" customFormat="1">
      <c r="A1" s="98" t="s">
        <v>99</v>
      </c>
      <c r="B1" s="99"/>
      <c r="C1" s="99"/>
      <c r="D1" s="99"/>
      <c r="E1" s="99"/>
      <c r="F1" s="99"/>
      <c r="G1" s="99"/>
      <c r="H1" s="99"/>
      <c r="I1" s="1"/>
      <c r="J1" s="1"/>
      <c r="K1" s="2"/>
      <c r="L1" s="2"/>
      <c r="M1" s="2"/>
      <c r="N1" s="2"/>
      <c r="O1" s="2"/>
      <c r="P1" s="2"/>
      <c r="Q1" s="2"/>
    </row>
    <row r="2" spans="1:30" s="10" customFormat="1" ht="62.15" customHeight="1" thickBot="1">
      <c r="A2" s="4"/>
      <c r="B2" s="5"/>
      <c r="C2" s="6"/>
      <c r="D2" s="5"/>
      <c r="E2" s="5"/>
      <c r="F2" s="7" t="s">
        <v>0</v>
      </c>
      <c r="G2" s="5"/>
      <c r="H2" s="5"/>
      <c r="I2" s="5"/>
      <c r="J2" s="5"/>
      <c r="K2" s="8"/>
      <c r="L2" s="8"/>
      <c r="M2" s="8"/>
      <c r="N2" s="8"/>
      <c r="O2" s="9"/>
      <c r="P2" s="9"/>
      <c r="Q2" s="9"/>
    </row>
    <row r="3" spans="1:30" s="11" customFormat="1" ht="18.75" customHeight="1">
      <c r="A3" s="100" t="s">
        <v>6</v>
      </c>
      <c r="B3" s="102" t="s">
        <v>7</v>
      </c>
      <c r="C3" s="104" t="s">
        <v>8</v>
      </c>
      <c r="D3" s="104" t="s">
        <v>9</v>
      </c>
      <c r="E3" s="104" t="s">
        <v>10</v>
      </c>
      <c r="F3" s="104" t="s">
        <v>11</v>
      </c>
      <c r="G3" s="106" t="s">
        <v>12</v>
      </c>
      <c r="H3" s="106" t="s">
        <v>13</v>
      </c>
      <c r="I3" s="106" t="s">
        <v>83</v>
      </c>
      <c r="J3" s="114" t="s">
        <v>91</v>
      </c>
      <c r="K3" s="116" t="s">
        <v>38</v>
      </c>
      <c r="L3" s="107" t="s">
        <v>39</v>
      </c>
      <c r="M3" s="107" t="s">
        <v>14</v>
      </c>
      <c r="N3" s="107" t="s">
        <v>15</v>
      </c>
      <c r="O3" s="107" t="s">
        <v>16</v>
      </c>
      <c r="P3" s="107" t="s">
        <v>17</v>
      </c>
      <c r="Q3" s="95" t="s">
        <v>18</v>
      </c>
    </row>
    <row r="4" spans="1:30" s="11" customFormat="1" ht="95.25" customHeight="1" thickBot="1">
      <c r="A4" s="101"/>
      <c r="B4" s="103"/>
      <c r="C4" s="105"/>
      <c r="D4" s="105"/>
      <c r="E4" s="105"/>
      <c r="F4" s="105"/>
      <c r="G4" s="105"/>
      <c r="H4" s="105"/>
      <c r="I4" s="105"/>
      <c r="J4" s="115"/>
      <c r="K4" s="117"/>
      <c r="L4" s="108"/>
      <c r="M4" s="108"/>
      <c r="N4" s="108"/>
      <c r="O4" s="108"/>
      <c r="P4" s="108"/>
      <c r="Q4" s="96" t="s">
        <v>19</v>
      </c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</row>
    <row r="5" spans="1:30" s="13" customFormat="1" ht="57.75" customHeight="1">
      <c r="A5" s="54">
        <v>44927</v>
      </c>
      <c r="B5" s="53" t="s">
        <v>33</v>
      </c>
      <c r="C5" s="109" t="s">
        <v>47</v>
      </c>
      <c r="D5" s="109"/>
      <c r="E5" s="109"/>
      <c r="F5" s="109"/>
      <c r="G5" s="109"/>
      <c r="H5" s="55"/>
      <c r="I5" s="55"/>
      <c r="J5" s="55"/>
      <c r="K5" s="56">
        <v>0</v>
      </c>
      <c r="L5" s="56">
        <v>0</v>
      </c>
      <c r="M5" s="56">
        <v>0</v>
      </c>
      <c r="N5" s="56">
        <f>IF(I5="鮮奶",0.8,0)</f>
        <v>0</v>
      </c>
      <c r="O5" s="56">
        <v>0</v>
      </c>
      <c r="P5" s="56">
        <f>IF(H5="水果",1,0)</f>
        <v>0</v>
      </c>
      <c r="Q5" s="57">
        <v>0</v>
      </c>
    </row>
    <row r="6" spans="1:30" s="13" customFormat="1" ht="71.25" customHeight="1">
      <c r="A6" s="41">
        <f>A5+1</f>
        <v>44928</v>
      </c>
      <c r="B6" s="14" t="s">
        <v>34</v>
      </c>
      <c r="C6" s="91" t="s">
        <v>101</v>
      </c>
      <c r="D6" s="91" t="s">
        <v>100</v>
      </c>
      <c r="E6" s="91" t="s">
        <v>66</v>
      </c>
      <c r="F6" s="64" t="s">
        <v>54</v>
      </c>
      <c r="G6" s="91" t="s">
        <v>102</v>
      </c>
      <c r="H6" s="15" t="s">
        <v>85</v>
      </c>
      <c r="I6" s="15"/>
      <c r="J6" s="15"/>
      <c r="K6" s="16">
        <v>4</v>
      </c>
      <c r="L6" s="16">
        <v>2.2000000000000002</v>
      </c>
      <c r="M6" s="16">
        <v>2.1</v>
      </c>
      <c r="N6" s="16">
        <f t="shared" ref="N6:N29" si="0">IF(I6="鮮奶",0.8,0)</f>
        <v>0</v>
      </c>
      <c r="O6" s="16">
        <v>2.5</v>
      </c>
      <c r="P6" s="16">
        <f t="shared" ref="P6:P29" si="1">IF(H6="水果",1,0)</f>
        <v>1</v>
      </c>
      <c r="Q6" s="47">
        <f t="shared" ref="Q6:Q29" si="2">K6*70+L6*75+M6*25+N6*150+O6*45+P6*60</f>
        <v>670</v>
      </c>
    </row>
    <row r="7" spans="1:30" s="13" customFormat="1" ht="66.75" customHeight="1">
      <c r="A7" s="41">
        <f>A6+1</f>
        <v>44929</v>
      </c>
      <c r="B7" s="14" t="s">
        <v>35</v>
      </c>
      <c r="C7" s="64" t="s">
        <v>67</v>
      </c>
      <c r="D7" s="91" t="s">
        <v>103</v>
      </c>
      <c r="E7" s="91" t="s">
        <v>104</v>
      </c>
      <c r="F7" s="64" t="s">
        <v>58</v>
      </c>
      <c r="G7" s="91" t="s">
        <v>105</v>
      </c>
      <c r="H7" s="15" t="s">
        <v>65</v>
      </c>
      <c r="I7" s="15"/>
      <c r="J7" s="15"/>
      <c r="K7" s="16">
        <v>4.2</v>
      </c>
      <c r="L7" s="16">
        <v>2.6</v>
      </c>
      <c r="M7" s="16">
        <v>1.8</v>
      </c>
      <c r="N7" s="16">
        <f t="shared" si="0"/>
        <v>0</v>
      </c>
      <c r="O7" s="16">
        <v>2.5</v>
      </c>
      <c r="P7" s="16">
        <f t="shared" si="1"/>
        <v>1</v>
      </c>
      <c r="Q7" s="47">
        <f t="shared" si="2"/>
        <v>706.5</v>
      </c>
    </row>
    <row r="8" spans="1:30" s="13" customFormat="1" ht="59.25" customHeight="1">
      <c r="A8" s="41">
        <f>A7+1</f>
        <v>44930</v>
      </c>
      <c r="B8" s="14" t="s">
        <v>2</v>
      </c>
      <c r="C8" s="64" t="s">
        <v>43</v>
      </c>
      <c r="D8" s="91" t="s">
        <v>106</v>
      </c>
      <c r="E8" s="91" t="s">
        <v>107</v>
      </c>
      <c r="F8" s="64" t="s">
        <v>51</v>
      </c>
      <c r="G8" s="91" t="s">
        <v>68</v>
      </c>
      <c r="H8" s="15" t="s">
        <v>65</v>
      </c>
      <c r="I8" s="15"/>
      <c r="J8" s="15"/>
      <c r="K8" s="16">
        <v>4.0999999999999996</v>
      </c>
      <c r="L8" s="16">
        <v>2.7</v>
      </c>
      <c r="M8" s="16">
        <v>1.2</v>
      </c>
      <c r="N8" s="16">
        <f t="shared" si="0"/>
        <v>0</v>
      </c>
      <c r="O8" s="16">
        <v>2.5</v>
      </c>
      <c r="P8" s="16">
        <f t="shared" si="1"/>
        <v>1</v>
      </c>
      <c r="Q8" s="47">
        <f t="shared" si="2"/>
        <v>692</v>
      </c>
    </row>
    <row r="9" spans="1:30" s="18" customFormat="1" ht="59.25" customHeight="1" thickBot="1">
      <c r="A9" s="48">
        <f>A8+1</f>
        <v>44931</v>
      </c>
      <c r="B9" s="17" t="s">
        <v>3</v>
      </c>
      <c r="C9" s="65" t="s">
        <v>55</v>
      </c>
      <c r="D9" s="92" t="s">
        <v>108</v>
      </c>
      <c r="E9" s="92" t="s">
        <v>109</v>
      </c>
      <c r="F9" s="65" t="s">
        <v>42</v>
      </c>
      <c r="G9" s="92" t="s">
        <v>69</v>
      </c>
      <c r="H9" s="49" t="s">
        <v>65</v>
      </c>
      <c r="I9" s="50"/>
      <c r="J9" s="50"/>
      <c r="K9" s="51">
        <v>4.8</v>
      </c>
      <c r="L9" s="51">
        <v>2.1</v>
      </c>
      <c r="M9" s="51">
        <v>1.2</v>
      </c>
      <c r="N9" s="51">
        <f t="shared" si="0"/>
        <v>0</v>
      </c>
      <c r="O9" s="51">
        <v>2.8</v>
      </c>
      <c r="P9" s="51">
        <f t="shared" si="1"/>
        <v>1</v>
      </c>
      <c r="Q9" s="52">
        <f t="shared" si="2"/>
        <v>709.5</v>
      </c>
      <c r="AB9" s="76"/>
    </row>
    <row r="10" spans="1:30" s="13" customFormat="1" ht="59.25" customHeight="1">
      <c r="A10" s="54">
        <f>A9+3</f>
        <v>44934</v>
      </c>
      <c r="B10" s="53" t="s">
        <v>4</v>
      </c>
      <c r="C10" s="85" t="s">
        <v>59</v>
      </c>
      <c r="D10" s="91" t="s">
        <v>112</v>
      </c>
      <c r="E10" s="93" t="s">
        <v>71</v>
      </c>
      <c r="F10" s="85" t="s">
        <v>48</v>
      </c>
      <c r="G10" s="93" t="s">
        <v>110</v>
      </c>
      <c r="H10" s="55" t="s">
        <v>65</v>
      </c>
      <c r="I10" s="55"/>
      <c r="J10" s="55"/>
      <c r="K10" s="56">
        <v>4.3</v>
      </c>
      <c r="L10" s="56">
        <v>2.4</v>
      </c>
      <c r="M10" s="56">
        <v>1.3</v>
      </c>
      <c r="N10" s="56">
        <f>IF(I10="鮮奶",0.8,0)</f>
        <v>0</v>
      </c>
      <c r="O10" s="56">
        <v>2.8</v>
      </c>
      <c r="P10" s="12">
        <f t="shared" si="1"/>
        <v>1</v>
      </c>
      <c r="Q10" s="46">
        <f t="shared" si="2"/>
        <v>699.5</v>
      </c>
      <c r="T10" s="76"/>
      <c r="U10" s="76"/>
      <c r="V10" s="76"/>
    </row>
    <row r="11" spans="1:30" s="13" customFormat="1" ht="59.25" customHeight="1">
      <c r="A11" s="41">
        <f>A10+1</f>
        <v>44935</v>
      </c>
      <c r="B11" s="14" t="s">
        <v>5</v>
      </c>
      <c r="C11" s="64" t="s">
        <v>62</v>
      </c>
      <c r="D11" s="91" t="s">
        <v>111</v>
      </c>
      <c r="E11" s="91" t="s">
        <v>113</v>
      </c>
      <c r="F11" s="64" t="s">
        <v>49</v>
      </c>
      <c r="G11" s="91" t="s">
        <v>72</v>
      </c>
      <c r="H11" s="15"/>
      <c r="I11" s="15" t="s">
        <v>88</v>
      </c>
      <c r="J11" s="15"/>
      <c r="K11" s="16">
        <v>4</v>
      </c>
      <c r="L11" s="16">
        <v>2.5</v>
      </c>
      <c r="M11" s="16">
        <v>1.5</v>
      </c>
      <c r="N11" s="16">
        <f t="shared" si="0"/>
        <v>0.8</v>
      </c>
      <c r="O11" s="16">
        <v>2.5</v>
      </c>
      <c r="P11" s="16">
        <f t="shared" si="1"/>
        <v>0</v>
      </c>
      <c r="Q11" s="47">
        <f t="shared" si="2"/>
        <v>737.5</v>
      </c>
      <c r="U11" s="69"/>
      <c r="AA11" s="70"/>
    </row>
    <row r="12" spans="1:30" s="13" customFormat="1" ht="59.25" customHeight="1">
      <c r="A12" s="41">
        <f>A11+1</f>
        <v>44936</v>
      </c>
      <c r="B12" s="14" t="s">
        <v>1</v>
      </c>
      <c r="C12" s="64" t="s">
        <v>45</v>
      </c>
      <c r="D12" s="91" t="s">
        <v>114</v>
      </c>
      <c r="E12" s="91" t="s">
        <v>73</v>
      </c>
      <c r="F12" s="64" t="s">
        <v>61</v>
      </c>
      <c r="G12" s="91" t="s">
        <v>115</v>
      </c>
      <c r="H12" s="15" t="s">
        <v>65</v>
      </c>
      <c r="I12" s="15"/>
      <c r="J12" s="15"/>
      <c r="K12" s="16">
        <v>4.2</v>
      </c>
      <c r="L12" s="16">
        <v>2.1</v>
      </c>
      <c r="M12" s="16">
        <v>2</v>
      </c>
      <c r="N12" s="16">
        <f t="shared" si="0"/>
        <v>0</v>
      </c>
      <c r="O12" s="16">
        <v>2.5</v>
      </c>
      <c r="P12" s="16">
        <f t="shared" si="1"/>
        <v>1</v>
      </c>
      <c r="Q12" s="47">
        <f t="shared" si="2"/>
        <v>674</v>
      </c>
    </row>
    <row r="13" spans="1:30" s="13" customFormat="1" ht="59.25" customHeight="1">
      <c r="A13" s="41">
        <f>A12+1</f>
        <v>44937</v>
      </c>
      <c r="B13" s="14" t="s">
        <v>2</v>
      </c>
      <c r="C13" s="91" t="s">
        <v>78</v>
      </c>
      <c r="D13" s="91" t="s">
        <v>116</v>
      </c>
      <c r="E13" s="64" t="s">
        <v>74</v>
      </c>
      <c r="F13" s="64" t="s">
        <v>50</v>
      </c>
      <c r="G13" s="93" t="s">
        <v>75</v>
      </c>
      <c r="H13" s="15" t="s">
        <v>85</v>
      </c>
      <c r="I13" s="15"/>
      <c r="J13" s="15"/>
      <c r="K13" s="16">
        <v>4.2</v>
      </c>
      <c r="L13" s="16">
        <v>2</v>
      </c>
      <c r="M13" s="16">
        <v>1.1000000000000001</v>
      </c>
      <c r="N13" s="16">
        <f t="shared" si="0"/>
        <v>0</v>
      </c>
      <c r="O13" s="16">
        <v>2.5</v>
      </c>
      <c r="P13" s="16">
        <f t="shared" si="1"/>
        <v>1</v>
      </c>
      <c r="Q13" s="47">
        <f t="shared" si="2"/>
        <v>644</v>
      </c>
    </row>
    <row r="14" spans="1:30" s="13" customFormat="1" ht="59.25" customHeight="1" thickBot="1">
      <c r="A14" s="48">
        <f>A13+1</f>
        <v>44938</v>
      </c>
      <c r="B14" s="17" t="s">
        <v>3</v>
      </c>
      <c r="C14" s="65" t="s">
        <v>46</v>
      </c>
      <c r="D14" s="92" t="s">
        <v>117</v>
      </c>
      <c r="E14" s="92" t="s">
        <v>118</v>
      </c>
      <c r="F14" s="92" t="s">
        <v>76</v>
      </c>
      <c r="G14" s="92" t="s">
        <v>77</v>
      </c>
      <c r="H14" s="81"/>
      <c r="I14" s="50"/>
      <c r="J14" s="50" t="s">
        <v>40</v>
      </c>
      <c r="K14" s="16">
        <v>4.2</v>
      </c>
      <c r="L14" s="16">
        <v>2.1</v>
      </c>
      <c r="M14" s="16">
        <v>2.1</v>
      </c>
      <c r="N14" s="16">
        <f t="shared" si="0"/>
        <v>0</v>
      </c>
      <c r="O14" s="16">
        <v>2.5</v>
      </c>
      <c r="P14" s="16">
        <f t="shared" si="1"/>
        <v>0</v>
      </c>
      <c r="Q14" s="47">
        <f t="shared" si="2"/>
        <v>616.5</v>
      </c>
      <c r="S14" s="76"/>
      <c r="V14" s="69"/>
    </row>
    <row r="15" spans="1:30" s="13" customFormat="1" ht="59.25" customHeight="1">
      <c r="A15" s="54">
        <f>A14+3</f>
        <v>44941</v>
      </c>
      <c r="B15" s="53" t="s">
        <v>4</v>
      </c>
      <c r="C15" s="85" t="s">
        <v>55</v>
      </c>
      <c r="D15" s="93" t="s">
        <v>126</v>
      </c>
      <c r="E15" s="93" t="s">
        <v>119</v>
      </c>
      <c r="F15" s="85" t="s">
        <v>51</v>
      </c>
      <c r="G15" s="94" t="s">
        <v>79</v>
      </c>
      <c r="H15" s="55"/>
      <c r="I15" s="55"/>
      <c r="J15" s="55" t="s">
        <v>84</v>
      </c>
      <c r="K15" s="12">
        <v>4.3</v>
      </c>
      <c r="L15" s="12">
        <v>2.4</v>
      </c>
      <c r="M15" s="12">
        <v>1.9</v>
      </c>
      <c r="N15" s="12">
        <f t="shared" si="0"/>
        <v>0</v>
      </c>
      <c r="O15" s="12">
        <v>2.5</v>
      </c>
      <c r="P15" s="12">
        <f t="shared" si="1"/>
        <v>0</v>
      </c>
      <c r="Q15" s="46">
        <f t="shared" si="2"/>
        <v>641</v>
      </c>
      <c r="S15" s="86"/>
    </row>
    <row r="16" spans="1:30" s="13" customFormat="1" ht="59.25" customHeight="1">
      <c r="A16" s="41">
        <f>A15+1</f>
        <v>44942</v>
      </c>
      <c r="B16" s="14" t="s">
        <v>5</v>
      </c>
      <c r="C16" s="64" t="s">
        <v>56</v>
      </c>
      <c r="D16" s="91" t="s">
        <v>124</v>
      </c>
      <c r="E16" s="91" t="s">
        <v>123</v>
      </c>
      <c r="F16" s="64" t="s">
        <v>52</v>
      </c>
      <c r="G16" s="93" t="s">
        <v>120</v>
      </c>
      <c r="H16" s="15" t="s">
        <v>65</v>
      </c>
      <c r="I16" s="15"/>
      <c r="J16" s="15"/>
      <c r="K16" s="16">
        <v>4.5</v>
      </c>
      <c r="L16" s="16">
        <v>2.5</v>
      </c>
      <c r="M16" s="16">
        <v>1.5</v>
      </c>
      <c r="N16" s="16">
        <f t="shared" si="0"/>
        <v>0</v>
      </c>
      <c r="O16" s="16">
        <v>2.5</v>
      </c>
      <c r="P16" s="16">
        <f t="shared" si="1"/>
        <v>1</v>
      </c>
      <c r="Q16" s="47">
        <f t="shared" si="2"/>
        <v>712.5</v>
      </c>
      <c r="S16" s="76"/>
      <c r="V16" s="70"/>
    </row>
    <row r="17" spans="1:23" s="13" customFormat="1" ht="59.25" customHeight="1">
      <c r="A17" s="41">
        <f>A16+1</f>
        <v>44943</v>
      </c>
      <c r="B17" s="14" t="s">
        <v>1</v>
      </c>
      <c r="C17" s="64" t="s">
        <v>57</v>
      </c>
      <c r="D17" s="91" t="s">
        <v>125</v>
      </c>
      <c r="E17" s="91" t="s">
        <v>80</v>
      </c>
      <c r="F17" s="64" t="s">
        <v>60</v>
      </c>
      <c r="G17" s="91" t="s">
        <v>121</v>
      </c>
      <c r="H17" s="15" t="s">
        <v>85</v>
      </c>
      <c r="I17" s="15"/>
      <c r="J17" s="15"/>
      <c r="K17" s="16">
        <v>4.5</v>
      </c>
      <c r="L17" s="16">
        <v>2.1</v>
      </c>
      <c r="M17" s="16">
        <v>1.4</v>
      </c>
      <c r="N17" s="16">
        <f t="shared" si="0"/>
        <v>0</v>
      </c>
      <c r="O17" s="16">
        <v>2.5</v>
      </c>
      <c r="P17" s="16">
        <f t="shared" si="1"/>
        <v>1</v>
      </c>
      <c r="Q17" s="47">
        <f t="shared" si="2"/>
        <v>680</v>
      </c>
      <c r="T17" s="33"/>
    </row>
    <row r="18" spans="1:23" s="13" customFormat="1" ht="59.25" customHeight="1">
      <c r="A18" s="41">
        <f>A17+1</f>
        <v>44944</v>
      </c>
      <c r="B18" s="14" t="s">
        <v>2</v>
      </c>
      <c r="C18" s="64" t="s">
        <v>44</v>
      </c>
      <c r="D18" s="64" t="s">
        <v>130</v>
      </c>
      <c r="E18" s="91" t="s">
        <v>81</v>
      </c>
      <c r="F18" s="64" t="s">
        <v>53</v>
      </c>
      <c r="G18" s="91" t="s">
        <v>122</v>
      </c>
      <c r="H18" s="15"/>
      <c r="I18" s="15" t="s">
        <v>88</v>
      </c>
      <c r="J18" s="15"/>
      <c r="K18" s="16">
        <v>4</v>
      </c>
      <c r="L18" s="16">
        <v>2.1</v>
      </c>
      <c r="M18" s="16">
        <v>1.8</v>
      </c>
      <c r="N18" s="16">
        <f t="shared" si="0"/>
        <v>0.8</v>
      </c>
      <c r="O18" s="16">
        <v>2.5</v>
      </c>
      <c r="P18" s="16">
        <f t="shared" si="1"/>
        <v>0</v>
      </c>
      <c r="Q18" s="47">
        <f t="shared" si="2"/>
        <v>715</v>
      </c>
      <c r="S18" s="70"/>
      <c r="U18" s="87"/>
    </row>
    <row r="19" spans="1:23" s="13" customFormat="1" ht="59.25" customHeight="1" thickBot="1">
      <c r="A19" s="48">
        <f>A18+1</f>
        <v>44945</v>
      </c>
      <c r="B19" s="17" t="s">
        <v>37</v>
      </c>
      <c r="C19" s="92" t="s">
        <v>127</v>
      </c>
      <c r="D19" s="92" t="s">
        <v>129</v>
      </c>
      <c r="E19" s="65" t="s">
        <v>128</v>
      </c>
      <c r="F19" s="65" t="s">
        <v>70</v>
      </c>
      <c r="G19" s="65"/>
      <c r="H19" s="50" t="s">
        <v>85</v>
      </c>
      <c r="I19" s="50"/>
      <c r="J19" s="50" t="s">
        <v>82</v>
      </c>
      <c r="K19" s="51">
        <v>4.0999999999999996</v>
      </c>
      <c r="L19" s="51">
        <v>2.2999999999999998</v>
      </c>
      <c r="M19" s="51">
        <v>1.1000000000000001</v>
      </c>
      <c r="N19" s="51">
        <v>0</v>
      </c>
      <c r="O19" s="51">
        <v>2.8</v>
      </c>
      <c r="P19" s="51">
        <f t="shared" si="1"/>
        <v>1</v>
      </c>
      <c r="Q19" s="52">
        <f t="shared" si="2"/>
        <v>673</v>
      </c>
      <c r="T19" s="87"/>
      <c r="U19" s="76"/>
    </row>
    <row r="20" spans="1:23" s="13" customFormat="1" ht="59.25" hidden="1" customHeight="1">
      <c r="A20" s="54">
        <f>A19+3</f>
        <v>44948</v>
      </c>
      <c r="B20" s="53" t="s">
        <v>4</v>
      </c>
      <c r="C20" s="82"/>
      <c r="D20" s="82"/>
      <c r="E20" s="72"/>
      <c r="F20" s="72"/>
      <c r="G20" s="72"/>
      <c r="H20" s="55"/>
      <c r="I20" s="55"/>
      <c r="J20" s="55"/>
      <c r="K20" s="56" t="e">
        <f>#REF!</f>
        <v>#REF!</v>
      </c>
      <c r="L20" s="56" t="e">
        <f>#REF!+IF(J20="豆漿",0.5,0)</f>
        <v>#REF!</v>
      </c>
      <c r="M20" s="56" t="e">
        <f>#REF!</f>
        <v>#REF!</v>
      </c>
      <c r="N20" s="56">
        <f t="shared" si="0"/>
        <v>0</v>
      </c>
      <c r="O20" s="56" t="e">
        <f>#REF!</f>
        <v>#REF!</v>
      </c>
      <c r="P20" s="56">
        <f t="shared" si="1"/>
        <v>0</v>
      </c>
      <c r="Q20" s="57" t="e">
        <f t="shared" si="2"/>
        <v>#REF!</v>
      </c>
      <c r="U20" s="62"/>
    </row>
    <row r="21" spans="1:23" s="13" customFormat="1" ht="59.25" hidden="1" customHeight="1">
      <c r="A21" s="41">
        <f>A20+1</f>
        <v>44949</v>
      </c>
      <c r="B21" s="14" t="s">
        <v>5</v>
      </c>
      <c r="C21" s="83"/>
      <c r="D21" s="79"/>
      <c r="E21" s="82"/>
      <c r="F21" s="72"/>
      <c r="G21" s="58"/>
      <c r="H21" s="15"/>
      <c r="I21" s="15"/>
      <c r="J21" s="15"/>
      <c r="K21" s="16" t="e">
        <f>#REF!</f>
        <v>#REF!</v>
      </c>
      <c r="L21" s="16" t="e">
        <f>#REF!+IF(J21="豆漿",0.5,0)</f>
        <v>#REF!</v>
      </c>
      <c r="M21" s="16" t="e">
        <f>#REF!</f>
        <v>#REF!</v>
      </c>
      <c r="N21" s="16">
        <f t="shared" si="0"/>
        <v>0</v>
      </c>
      <c r="O21" s="16" t="e">
        <f>#REF!</f>
        <v>#REF!</v>
      </c>
      <c r="P21" s="16">
        <f t="shared" si="1"/>
        <v>0</v>
      </c>
      <c r="Q21" s="47" t="e">
        <f t="shared" si="2"/>
        <v>#REF!</v>
      </c>
      <c r="S21" s="69"/>
    </row>
    <row r="22" spans="1:23" s="13" customFormat="1" ht="59.25" hidden="1" customHeight="1">
      <c r="A22" s="41">
        <f>A21+1</f>
        <v>44950</v>
      </c>
      <c r="B22" s="14" t="s">
        <v>1</v>
      </c>
      <c r="C22" s="60"/>
      <c r="D22" s="60"/>
      <c r="E22" s="74"/>
      <c r="F22" s="72"/>
      <c r="G22" s="90"/>
      <c r="H22" s="15"/>
      <c r="I22" s="15"/>
      <c r="J22" s="15"/>
      <c r="K22" s="16" t="e">
        <f>#REF!</f>
        <v>#REF!</v>
      </c>
      <c r="L22" s="16" t="e">
        <f>#REF!+IF(J22="豆漿",0.5,0)</f>
        <v>#REF!</v>
      </c>
      <c r="M22" s="16" t="e">
        <f>#REF!</f>
        <v>#REF!</v>
      </c>
      <c r="N22" s="16">
        <f t="shared" si="0"/>
        <v>0</v>
      </c>
      <c r="O22" s="16" t="e">
        <f>#REF!</f>
        <v>#REF!</v>
      </c>
      <c r="P22" s="16">
        <f t="shared" si="1"/>
        <v>0</v>
      </c>
      <c r="Q22" s="47" t="e">
        <f t="shared" si="2"/>
        <v>#REF!</v>
      </c>
      <c r="S22" s="110"/>
      <c r="T22" s="110"/>
      <c r="U22" s="110"/>
      <c r="V22" s="110"/>
      <c r="W22" s="110"/>
    </row>
    <row r="23" spans="1:23" s="13" customFormat="1" ht="59.25" hidden="1" customHeight="1">
      <c r="A23" s="41">
        <f>A22+1</f>
        <v>44951</v>
      </c>
      <c r="B23" s="14" t="s">
        <v>2</v>
      </c>
      <c r="C23" s="58"/>
      <c r="D23" s="72"/>
      <c r="E23" s="72"/>
      <c r="F23" s="72"/>
      <c r="G23" s="73"/>
      <c r="H23" s="15"/>
      <c r="I23" s="15"/>
      <c r="J23" s="15"/>
      <c r="K23" s="16" t="e">
        <f>#REF!</f>
        <v>#REF!</v>
      </c>
      <c r="L23" s="16" t="e">
        <f>#REF!+IF(J23="豆漿",0.5,0)</f>
        <v>#REF!</v>
      </c>
      <c r="M23" s="16" t="e">
        <f>#REF!</f>
        <v>#REF!</v>
      </c>
      <c r="N23" s="16">
        <f t="shared" si="0"/>
        <v>0</v>
      </c>
      <c r="O23" s="16" t="e">
        <f>#REF!</f>
        <v>#REF!</v>
      </c>
      <c r="P23" s="16">
        <f t="shared" si="1"/>
        <v>0</v>
      </c>
      <c r="Q23" s="47" t="e">
        <f t="shared" si="2"/>
        <v>#REF!</v>
      </c>
      <c r="V23" s="62"/>
    </row>
    <row r="24" spans="1:23" s="13" customFormat="1" ht="59.25" hidden="1" customHeight="1" thickBot="1">
      <c r="A24" s="48">
        <f>A23+1</f>
        <v>44952</v>
      </c>
      <c r="B24" s="17" t="s">
        <v>3</v>
      </c>
      <c r="C24" s="81"/>
      <c r="D24" s="75"/>
      <c r="E24" s="68"/>
      <c r="F24" s="84"/>
      <c r="G24" s="68"/>
      <c r="H24" s="50"/>
      <c r="I24" s="50"/>
      <c r="J24" s="50"/>
      <c r="K24" s="51" t="e">
        <f>#REF!</f>
        <v>#REF!</v>
      </c>
      <c r="L24" s="51" t="e">
        <f>#REF!+IF(J24="豆漿",0.5,0)</f>
        <v>#REF!</v>
      </c>
      <c r="M24" s="51" t="e">
        <f>#REF!</f>
        <v>#REF!</v>
      </c>
      <c r="N24" s="51">
        <f t="shared" si="0"/>
        <v>0</v>
      </c>
      <c r="O24" s="51" t="e">
        <f>#REF!</f>
        <v>#REF!</v>
      </c>
      <c r="P24" s="51">
        <f t="shared" si="1"/>
        <v>0</v>
      </c>
      <c r="Q24" s="52" t="e">
        <f t="shared" si="2"/>
        <v>#REF!</v>
      </c>
    </row>
    <row r="25" spans="1:23" s="13" customFormat="1" ht="59.25" hidden="1" customHeight="1">
      <c r="A25" s="54">
        <f>A24+3</f>
        <v>44955</v>
      </c>
      <c r="B25" s="53" t="s">
        <v>4</v>
      </c>
      <c r="C25" s="74"/>
      <c r="D25" s="74"/>
      <c r="E25" s="82"/>
      <c r="F25" s="72"/>
      <c r="G25" s="72"/>
      <c r="H25" s="61"/>
      <c r="I25" s="55"/>
      <c r="J25" s="55"/>
      <c r="K25" s="56" t="e">
        <f>#REF!</f>
        <v>#REF!</v>
      </c>
      <c r="L25" s="56" t="e">
        <f>#REF!+IF(J25="豆漿",0.5,0)</f>
        <v>#REF!</v>
      </c>
      <c r="M25" s="56" t="e">
        <f>#REF!</f>
        <v>#REF!</v>
      </c>
      <c r="N25" s="56">
        <f t="shared" si="0"/>
        <v>0</v>
      </c>
      <c r="O25" s="56" t="e">
        <f>#REF!</f>
        <v>#REF!</v>
      </c>
      <c r="P25" s="56">
        <f t="shared" si="1"/>
        <v>0</v>
      </c>
      <c r="Q25" s="57" t="e">
        <f t="shared" si="2"/>
        <v>#REF!</v>
      </c>
      <c r="S25" s="58"/>
      <c r="T25" s="87"/>
      <c r="U25" s="87"/>
    </row>
    <row r="26" spans="1:23" s="13" customFormat="1" ht="59.25" hidden="1" customHeight="1">
      <c r="A26" s="41">
        <f>A25+1</f>
        <v>44956</v>
      </c>
      <c r="B26" s="14" t="s">
        <v>5</v>
      </c>
      <c r="C26" s="58"/>
      <c r="D26" s="80"/>
      <c r="E26" s="72"/>
      <c r="F26" s="72"/>
      <c r="G26" s="83"/>
      <c r="H26" s="67"/>
      <c r="I26" s="15"/>
      <c r="J26" s="15"/>
      <c r="K26" s="16" t="e">
        <f>#REF!</f>
        <v>#REF!</v>
      </c>
      <c r="L26" s="16" t="e">
        <f>#REF!+IF(J26="豆漿",0.5,0)</f>
        <v>#REF!</v>
      </c>
      <c r="M26" s="16" t="e">
        <f>#REF!</f>
        <v>#REF!</v>
      </c>
      <c r="N26" s="16">
        <f t="shared" si="0"/>
        <v>0</v>
      </c>
      <c r="O26" s="16" t="e">
        <f>#REF!</f>
        <v>#REF!</v>
      </c>
      <c r="P26" s="16">
        <f t="shared" si="1"/>
        <v>0</v>
      </c>
      <c r="Q26" s="47" t="e">
        <f t="shared" si="2"/>
        <v>#REF!</v>
      </c>
    </row>
    <row r="27" spans="1:23" s="13" customFormat="1" ht="59.25" hidden="1" customHeight="1">
      <c r="A27" s="66">
        <f>A26+1</f>
        <v>44957</v>
      </c>
      <c r="B27" s="14" t="s">
        <v>35</v>
      </c>
      <c r="C27" s="83"/>
      <c r="D27" s="58"/>
      <c r="E27" s="72"/>
      <c r="F27" s="72"/>
      <c r="G27" s="82"/>
      <c r="H27" s="59"/>
      <c r="I27" s="55"/>
      <c r="J27" s="55"/>
      <c r="K27" s="56" t="e">
        <f>#REF!</f>
        <v>#REF!</v>
      </c>
      <c r="L27" s="56" t="e">
        <f>#REF!+IF(J27="豆漿",0.5,0)</f>
        <v>#REF!</v>
      </c>
      <c r="M27" s="56" t="e">
        <f>#REF!</f>
        <v>#REF!</v>
      </c>
      <c r="N27" s="56">
        <f t="shared" si="0"/>
        <v>0</v>
      </c>
      <c r="O27" s="56" t="e">
        <f>#REF!</f>
        <v>#REF!</v>
      </c>
      <c r="P27" s="56">
        <f t="shared" si="1"/>
        <v>0</v>
      </c>
      <c r="Q27" s="57" t="e">
        <f t="shared" si="2"/>
        <v>#REF!</v>
      </c>
    </row>
    <row r="28" spans="1:23" s="13" customFormat="1" ht="59.25" hidden="1" customHeight="1">
      <c r="A28" s="66">
        <f>A27+1</f>
        <v>44958</v>
      </c>
      <c r="B28" s="14" t="s">
        <v>36</v>
      </c>
      <c r="C28" s="58"/>
      <c r="D28" s="72"/>
      <c r="E28" s="72"/>
      <c r="F28" s="72"/>
      <c r="G28" s="58"/>
      <c r="H28" s="67"/>
      <c r="I28" s="15"/>
      <c r="J28" s="15"/>
      <c r="K28" s="16" t="e">
        <f>#REF!</f>
        <v>#REF!</v>
      </c>
      <c r="L28" s="16" t="e">
        <f>#REF!+IF(J28="豆漿",0.5,0)</f>
        <v>#REF!</v>
      </c>
      <c r="M28" s="16" t="e">
        <f>#REF!</f>
        <v>#REF!</v>
      </c>
      <c r="N28" s="16">
        <f t="shared" si="0"/>
        <v>0</v>
      </c>
      <c r="O28" s="16" t="e">
        <f>#REF!</f>
        <v>#REF!</v>
      </c>
      <c r="P28" s="16">
        <f t="shared" si="1"/>
        <v>0</v>
      </c>
      <c r="Q28" s="16" t="e">
        <f t="shared" si="2"/>
        <v>#REF!</v>
      </c>
    </row>
    <row r="29" spans="1:23" s="13" customFormat="1" ht="59.25" hidden="1" customHeight="1" thickBot="1">
      <c r="A29" s="71">
        <f>A28+1</f>
        <v>44959</v>
      </c>
      <c r="B29" s="17" t="s">
        <v>37</v>
      </c>
      <c r="C29" s="68"/>
      <c r="D29" s="68"/>
      <c r="E29" s="68"/>
      <c r="F29" s="81"/>
      <c r="G29" s="68"/>
      <c r="H29" s="50"/>
      <c r="I29" s="50"/>
      <c r="J29" s="50"/>
      <c r="K29" s="51" t="e">
        <f>#REF!</f>
        <v>#REF!</v>
      </c>
      <c r="L29" s="51" t="e">
        <f>#REF!+IF(J29="豆漿",0.5,0)</f>
        <v>#REF!</v>
      </c>
      <c r="M29" s="51" t="e">
        <f>#REF!</f>
        <v>#REF!</v>
      </c>
      <c r="N29" s="51">
        <f t="shared" si="0"/>
        <v>0</v>
      </c>
      <c r="O29" s="51" t="e">
        <f>#REF!</f>
        <v>#REF!</v>
      </c>
      <c r="P29" s="51">
        <f t="shared" si="1"/>
        <v>0</v>
      </c>
      <c r="Q29" s="51" t="e">
        <f t="shared" si="2"/>
        <v>#REF!</v>
      </c>
    </row>
    <row r="30" spans="1:23" ht="25.5" customHeight="1" thickBot="1">
      <c r="A30" s="19"/>
      <c r="B30" s="19"/>
      <c r="C30" s="111" t="s">
        <v>20</v>
      </c>
      <c r="D30" s="37" t="s">
        <v>21</v>
      </c>
      <c r="E30" s="113" t="s">
        <v>22</v>
      </c>
      <c r="F30" s="113" t="s">
        <v>23</v>
      </c>
      <c r="G30" s="113" t="s">
        <v>24</v>
      </c>
      <c r="H30" s="113" t="s">
        <v>25</v>
      </c>
      <c r="I30" s="112" t="s">
        <v>26</v>
      </c>
      <c r="J30" s="112"/>
      <c r="K30" s="112"/>
      <c r="L30" s="112"/>
      <c r="M30" s="122" t="s">
        <v>27</v>
      </c>
      <c r="N30" s="122" t="s">
        <v>28</v>
      </c>
      <c r="O30" s="20"/>
      <c r="P30" s="20"/>
    </row>
    <row r="31" spans="1:23" ht="19.5" customHeight="1" thickBot="1">
      <c r="A31" s="19"/>
      <c r="B31" s="19"/>
      <c r="C31" s="112"/>
      <c r="D31" s="89" t="s">
        <v>32</v>
      </c>
      <c r="E31" s="112"/>
      <c r="F31" s="112"/>
      <c r="G31" s="112"/>
      <c r="H31" s="112"/>
      <c r="I31" s="39" t="s">
        <v>29</v>
      </c>
      <c r="J31" s="124" t="s">
        <v>30</v>
      </c>
      <c r="K31" s="125"/>
      <c r="L31" s="40" t="s">
        <v>31</v>
      </c>
      <c r="M31" s="123"/>
      <c r="N31" s="123"/>
      <c r="O31" s="20"/>
      <c r="P31" s="20"/>
    </row>
    <row r="32" spans="1:23" ht="19.5" customHeight="1" thickBot="1">
      <c r="A32" s="19"/>
      <c r="B32" s="19"/>
      <c r="C32" s="42">
        <v>1</v>
      </c>
      <c r="D32" s="43">
        <v>2</v>
      </c>
      <c r="E32" s="43">
        <v>6</v>
      </c>
      <c r="F32" s="43">
        <v>5</v>
      </c>
      <c r="G32" s="43">
        <v>14</v>
      </c>
      <c r="H32" s="44">
        <v>0</v>
      </c>
      <c r="I32" s="42">
        <v>1</v>
      </c>
      <c r="J32" s="126">
        <v>3</v>
      </c>
      <c r="K32" s="127"/>
      <c r="L32" s="43">
        <v>0</v>
      </c>
      <c r="M32" s="43">
        <v>3</v>
      </c>
      <c r="N32" s="45">
        <v>3</v>
      </c>
      <c r="O32" s="20"/>
      <c r="P32" s="20"/>
    </row>
    <row r="33" spans="1:20" ht="47.25" customHeight="1">
      <c r="A33" s="128" t="s">
        <v>87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88"/>
    </row>
    <row r="34" spans="1:20" ht="37.5" customHeight="1">
      <c r="A34" s="120" t="s">
        <v>86</v>
      </c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</row>
    <row r="35" spans="1:20" ht="19.5" customHeight="1">
      <c r="B35" s="26"/>
      <c r="C35" s="26"/>
      <c r="D35" s="26"/>
      <c r="E35" s="26"/>
      <c r="F35" s="26"/>
      <c r="G35" s="26"/>
      <c r="H35" s="27"/>
      <c r="I35" s="27"/>
      <c r="J35" s="27"/>
      <c r="K35" s="28"/>
      <c r="L35" s="28"/>
      <c r="M35" s="28"/>
      <c r="N35" s="28"/>
      <c r="O35" s="28"/>
      <c r="P35" s="28"/>
    </row>
    <row r="36" spans="1:20" ht="25">
      <c r="C36" s="29"/>
      <c r="D36" s="28"/>
      <c r="E36" s="21"/>
      <c r="F36" s="24"/>
      <c r="G36" s="22"/>
      <c r="H36" s="22"/>
      <c r="I36" s="22"/>
      <c r="J36" s="22"/>
      <c r="K36" s="22"/>
      <c r="L36" s="23"/>
      <c r="M36" s="23"/>
      <c r="N36" s="23"/>
      <c r="O36" s="23"/>
      <c r="P36" s="23"/>
      <c r="Q36" s="23"/>
    </row>
    <row r="37" spans="1:20"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</row>
    <row r="38" spans="1:20" s="25" customFormat="1"/>
    <row r="39" spans="1:20" s="25" customFormat="1">
      <c r="C39" s="21"/>
    </row>
    <row r="40" spans="1:20" s="25" customFormat="1" ht="31">
      <c r="C40" s="21"/>
      <c r="E40" s="118"/>
      <c r="F40" s="119"/>
      <c r="G40" s="119"/>
      <c r="H40" s="119"/>
      <c r="I40" s="119"/>
      <c r="J40" s="30"/>
    </row>
    <row r="41" spans="1:20" s="25" customFormat="1">
      <c r="C41" s="21"/>
      <c r="D41" s="21"/>
      <c r="E41" s="24"/>
      <c r="F41" s="22"/>
      <c r="G41" s="22"/>
      <c r="H41" s="22"/>
      <c r="I41" s="30"/>
      <c r="J41" s="30"/>
    </row>
    <row r="42" spans="1:20" s="25" customFormat="1">
      <c r="C42" s="21"/>
      <c r="D42" s="21"/>
      <c r="E42" s="21"/>
      <c r="F42" s="21"/>
      <c r="G42" s="21"/>
      <c r="H42" s="21"/>
      <c r="I42" s="21"/>
      <c r="J42" s="21"/>
      <c r="K42" s="24"/>
      <c r="L42" s="22"/>
      <c r="M42" s="22"/>
      <c r="N42" s="22"/>
      <c r="O42" s="30"/>
    </row>
    <row r="43" spans="1:20" s="25" customFormat="1" ht="35.5">
      <c r="C43" s="21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</row>
    <row r="44" spans="1:20" s="25" customFormat="1">
      <c r="F44" s="31"/>
      <c r="K44" s="21"/>
      <c r="L44" s="21"/>
      <c r="M44" s="21"/>
      <c r="N44" s="21"/>
      <c r="O44" s="21"/>
      <c r="P44" s="21"/>
      <c r="Q44" s="21"/>
    </row>
    <row r="45" spans="1:20" s="25" customFormat="1">
      <c r="F45" s="7"/>
      <c r="K45" s="21"/>
      <c r="L45" s="21"/>
      <c r="M45" s="21"/>
      <c r="N45" s="21"/>
      <c r="O45" s="21"/>
      <c r="P45" s="21"/>
      <c r="Q45" s="21"/>
    </row>
    <row r="46" spans="1:20" ht="35.5"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</row>
    <row r="54" spans="3:17" ht="21.5">
      <c r="C54" s="32"/>
      <c r="D54" s="32"/>
      <c r="E54" s="32"/>
      <c r="F54" s="33"/>
      <c r="G54" s="34"/>
      <c r="H54" s="35"/>
      <c r="I54" s="35"/>
      <c r="J54" s="35"/>
      <c r="K54" s="36"/>
      <c r="L54" s="36"/>
      <c r="M54" s="36"/>
      <c r="N54" s="36"/>
      <c r="O54" s="36"/>
      <c r="P54" s="36"/>
      <c r="Q54" s="36"/>
    </row>
  </sheetData>
  <mergeCells count="34">
    <mergeCell ref="E40:I40"/>
    <mergeCell ref="D43:T43"/>
    <mergeCell ref="C46:S46"/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已命名的範圍</vt:lpstr>
      </vt:variant>
      <vt:variant>
        <vt:i4>7</vt:i4>
      </vt:variant>
    </vt:vector>
  </HeadingPairs>
  <TitlesOfParts>
    <vt:vector size="14" baseType="lpstr">
      <vt:lpstr>11301桃源</vt:lpstr>
      <vt:lpstr>11301文化</vt:lpstr>
      <vt:lpstr>11301湖山</vt:lpstr>
      <vt:lpstr>11301逸仙</vt:lpstr>
      <vt:lpstr>11301關渡</vt:lpstr>
      <vt:lpstr>11301湖田</vt:lpstr>
      <vt:lpstr>11301陽明山</vt:lpstr>
      <vt:lpstr>'11301文化'!Print_Area</vt:lpstr>
      <vt:lpstr>'11301桃源'!Print_Area</vt:lpstr>
      <vt:lpstr>'11301湖山'!Print_Area</vt:lpstr>
      <vt:lpstr>'11301湖田'!Print_Area</vt:lpstr>
      <vt:lpstr>'11301逸仙'!Print_Area</vt:lpstr>
      <vt:lpstr>'11301陽明山'!Print_Area</vt:lpstr>
      <vt:lpstr>'11301關渡'!Print_Area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2023-12-26T10:28:38Z</cp:lastPrinted>
  <dcterms:created xsi:type="dcterms:W3CDTF">2019-10-15T06:07:01Z</dcterms:created>
  <dcterms:modified xsi:type="dcterms:W3CDTF">2023-12-26T10:31:21Z</dcterms:modified>
</cp:coreProperties>
</file>