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20490" windowHeight="7380" tabRatio="880" activeTab="2"/>
  </bookViews>
  <sheets>
    <sheet name="11212桃源" sheetId="2" r:id="rId1"/>
    <sheet name="11212文化" sheetId="6" r:id="rId2"/>
    <sheet name="11212關渡" sheetId="7" r:id="rId3"/>
    <sheet name="11212逸仙" sheetId="8" r:id="rId4"/>
    <sheet name="11212湖山" sheetId="9" r:id="rId5"/>
    <sheet name="11212陽明山" sheetId="10" r:id="rId6"/>
    <sheet name="11212湖田" sheetId="11" r:id="rId7"/>
  </sheets>
  <definedNames>
    <definedName name="_xlnm.Print_Area" localSheetId="1">'11212文化'!$A$1:$Q$34</definedName>
    <definedName name="_xlnm.Print_Area" localSheetId="0">'11212桃源'!$A$1:$Q$34</definedName>
    <definedName name="_xlnm.Print_Area" localSheetId="4">'11212湖山'!$A$1:$Q$34</definedName>
    <definedName name="_xlnm.Print_Area" localSheetId="6">'11212湖田'!$A$1:$Q$34</definedName>
    <definedName name="_xlnm.Print_Area" localSheetId="3">'11212逸仙'!$A$1:$Q$34</definedName>
    <definedName name="_xlnm.Print_Area" localSheetId="5">'11212陽明山'!$A$1:$Q$34</definedName>
    <definedName name="_xlnm.Print_Area" localSheetId="2">'11212關渡'!$A$1:$Q$34</definedName>
  </definedNames>
  <calcPr calcId="191029"/>
</workbook>
</file>

<file path=xl/calcChain.xml><?xml version="1.0" encoding="utf-8"?>
<calcChain xmlns="http://schemas.openxmlformats.org/spreadsheetml/2006/main">
  <c r="P9" i="11" l="1"/>
  <c r="Q9" i="11" s="1"/>
  <c r="Q29" i="11"/>
  <c r="P29" i="11"/>
  <c r="N29" i="11"/>
  <c r="Q28" i="11"/>
  <c r="P28" i="11"/>
  <c r="N28" i="11"/>
  <c r="Q27" i="11"/>
  <c r="P27" i="11"/>
  <c r="N27" i="11"/>
  <c r="Q26" i="11"/>
  <c r="P26" i="11"/>
  <c r="N26" i="11"/>
  <c r="Q25" i="11"/>
  <c r="P25" i="11"/>
  <c r="N25" i="11"/>
  <c r="Q24" i="11"/>
  <c r="P24" i="11"/>
  <c r="N24" i="11"/>
  <c r="Q23" i="11"/>
  <c r="P23" i="11"/>
  <c r="N23" i="11"/>
  <c r="Q22" i="11"/>
  <c r="P22" i="11"/>
  <c r="N22" i="11"/>
  <c r="Q21" i="11"/>
  <c r="P21" i="11"/>
  <c r="N21" i="11"/>
  <c r="Q20" i="11"/>
  <c r="P20" i="11"/>
  <c r="N20" i="11"/>
  <c r="Q19" i="11"/>
  <c r="P19" i="11"/>
  <c r="P18" i="11"/>
  <c r="Q18" i="11" s="1"/>
  <c r="N18" i="11"/>
  <c r="P17" i="11"/>
  <c r="Q17" i="11" s="1"/>
  <c r="N17" i="11"/>
  <c r="P16" i="11"/>
  <c r="Q16" i="11" s="1"/>
  <c r="N16" i="11"/>
  <c r="P15" i="11"/>
  <c r="Q15" i="11" s="1"/>
  <c r="N15" i="11"/>
  <c r="P14" i="11"/>
  <c r="Q14" i="11" s="1"/>
  <c r="N14" i="11"/>
  <c r="P13" i="11"/>
  <c r="Q13" i="11" s="1"/>
  <c r="N13" i="11"/>
  <c r="P12" i="11"/>
  <c r="Q12" i="11" s="1"/>
  <c r="N12" i="11"/>
  <c r="P11" i="11"/>
  <c r="Q11" i="11" s="1"/>
  <c r="N11" i="11"/>
  <c r="P10" i="11"/>
  <c r="Q10" i="11" s="1"/>
  <c r="N10" i="11"/>
  <c r="N9" i="11"/>
  <c r="P8" i="11"/>
  <c r="O8" i="11"/>
  <c r="N8" i="11"/>
  <c r="M8" i="11"/>
  <c r="L8" i="11"/>
  <c r="Q8" i="11" s="1"/>
  <c r="K8" i="11"/>
  <c r="P7" i="11"/>
  <c r="O7" i="11"/>
  <c r="N7" i="11"/>
  <c r="M7" i="11"/>
  <c r="L7" i="11"/>
  <c r="Q7" i="11" s="1"/>
  <c r="K7" i="11"/>
  <c r="P6" i="11"/>
  <c r="O6" i="11"/>
  <c r="N6" i="11"/>
  <c r="M6" i="11"/>
  <c r="L6" i="11"/>
  <c r="Q6" i="11" s="1"/>
  <c r="K6" i="11"/>
  <c r="A6" i="1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P5" i="11"/>
  <c r="O5" i="11"/>
  <c r="N5" i="11"/>
  <c r="M5" i="11"/>
  <c r="L5" i="11"/>
  <c r="Q5" i="11" s="1"/>
  <c r="K5" i="11"/>
  <c r="P29" i="10"/>
  <c r="N29" i="10"/>
  <c r="Q29" i="10" s="1"/>
  <c r="P28" i="10"/>
  <c r="Q28" i="10" s="1"/>
  <c r="N28" i="10"/>
  <c r="P27" i="10"/>
  <c r="Q27" i="10" s="1"/>
  <c r="N27" i="10"/>
  <c r="P26" i="10"/>
  <c r="N26" i="10"/>
  <c r="Q26" i="10" s="1"/>
  <c r="P25" i="10"/>
  <c r="N25" i="10"/>
  <c r="P24" i="10"/>
  <c r="Q24" i="10" s="1"/>
  <c r="N24" i="10"/>
  <c r="P23" i="10"/>
  <c r="Q23" i="10" s="1"/>
  <c r="N23" i="10"/>
  <c r="P22" i="10"/>
  <c r="N22" i="10"/>
  <c r="Q22" i="10" s="1"/>
  <c r="P21" i="10"/>
  <c r="N21" i="10"/>
  <c r="Q21" i="10" s="1"/>
  <c r="Q20" i="10"/>
  <c r="P20" i="10"/>
  <c r="N20" i="10"/>
  <c r="P19" i="10"/>
  <c r="Q19" i="10" s="1"/>
  <c r="P18" i="10"/>
  <c r="N18" i="10"/>
  <c r="P17" i="10"/>
  <c r="N17" i="10"/>
  <c r="P16" i="10"/>
  <c r="N16" i="10"/>
  <c r="P15" i="10"/>
  <c r="N15" i="10"/>
  <c r="P14" i="10"/>
  <c r="N14" i="10"/>
  <c r="P13" i="10"/>
  <c r="N13" i="10"/>
  <c r="P12" i="10"/>
  <c r="N12" i="10"/>
  <c r="P11" i="10"/>
  <c r="N11" i="10"/>
  <c r="P10" i="10"/>
  <c r="N10" i="10"/>
  <c r="P9" i="10"/>
  <c r="N9" i="10"/>
  <c r="P8" i="10"/>
  <c r="O8" i="10"/>
  <c r="N8" i="10"/>
  <c r="M8" i="10"/>
  <c r="L8" i="10"/>
  <c r="Q8" i="10" s="1"/>
  <c r="K8" i="10"/>
  <c r="P7" i="10"/>
  <c r="O7" i="10"/>
  <c r="N7" i="10"/>
  <c r="M7" i="10"/>
  <c r="L7" i="10"/>
  <c r="Q7" i="10" s="1"/>
  <c r="K7" i="10"/>
  <c r="P6" i="10"/>
  <c r="O6" i="10"/>
  <c r="N6" i="10"/>
  <c r="M6" i="10"/>
  <c r="L6" i="10"/>
  <c r="Q6" i="10" s="1"/>
  <c r="K6" i="10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P5" i="10"/>
  <c r="O5" i="10"/>
  <c r="N5" i="10"/>
  <c r="M5" i="10"/>
  <c r="L5" i="10"/>
  <c r="Q5" i="10" s="1"/>
  <c r="K5" i="10"/>
  <c r="Q29" i="9"/>
  <c r="P29" i="9"/>
  <c r="N29" i="9"/>
  <c r="Q28" i="9"/>
  <c r="P28" i="9"/>
  <c r="N28" i="9"/>
  <c r="P27" i="9"/>
  <c r="Q27" i="9" s="1"/>
  <c r="N27" i="9"/>
  <c r="Q26" i="9"/>
  <c r="P26" i="9"/>
  <c r="N26" i="9"/>
  <c r="Q25" i="9"/>
  <c r="P25" i="9"/>
  <c r="N25" i="9"/>
  <c r="Q24" i="9"/>
  <c r="P24" i="9"/>
  <c r="N24" i="9"/>
  <c r="Q23" i="9"/>
  <c r="P23" i="9"/>
  <c r="N23" i="9"/>
  <c r="Q22" i="9"/>
  <c r="P22" i="9"/>
  <c r="N22" i="9"/>
  <c r="Q21" i="9"/>
  <c r="P21" i="9"/>
  <c r="N21" i="9"/>
  <c r="Q20" i="9"/>
  <c r="P20" i="9"/>
  <c r="N20" i="9"/>
  <c r="Q19" i="9"/>
  <c r="P19" i="9"/>
  <c r="P18" i="9"/>
  <c r="Q18" i="9" s="1"/>
  <c r="N18" i="9"/>
  <c r="P17" i="9"/>
  <c r="Q17" i="9" s="1"/>
  <c r="N17" i="9"/>
  <c r="P16" i="9"/>
  <c r="Q16" i="9" s="1"/>
  <c r="N16" i="9"/>
  <c r="P15" i="9"/>
  <c r="Q15" i="9" s="1"/>
  <c r="N15" i="9"/>
  <c r="P14" i="9"/>
  <c r="Q14" i="9" s="1"/>
  <c r="N14" i="9"/>
  <c r="P13" i="9"/>
  <c r="Q13" i="9" s="1"/>
  <c r="N13" i="9"/>
  <c r="P12" i="9"/>
  <c r="Q12" i="9" s="1"/>
  <c r="N12" i="9"/>
  <c r="P11" i="9"/>
  <c r="Q11" i="9" s="1"/>
  <c r="N11" i="9"/>
  <c r="P10" i="9"/>
  <c r="Q10" i="9" s="1"/>
  <c r="N10" i="9"/>
  <c r="P9" i="9"/>
  <c r="Q9" i="9" s="1"/>
  <c r="N9" i="9"/>
  <c r="P8" i="9"/>
  <c r="O8" i="9"/>
  <c r="N8" i="9"/>
  <c r="M8" i="9"/>
  <c r="L8" i="9"/>
  <c r="Q8" i="9" s="1"/>
  <c r="K8" i="9"/>
  <c r="P7" i="9"/>
  <c r="O7" i="9"/>
  <c r="N7" i="9"/>
  <c r="M7" i="9"/>
  <c r="L7" i="9"/>
  <c r="Q7" i="9" s="1"/>
  <c r="K7" i="9"/>
  <c r="P6" i="9"/>
  <c r="O6" i="9"/>
  <c r="N6" i="9"/>
  <c r="M6" i="9"/>
  <c r="L6" i="9"/>
  <c r="Q6" i="9" s="1"/>
  <c r="K6" i="9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P5" i="9"/>
  <c r="O5" i="9"/>
  <c r="N5" i="9"/>
  <c r="M5" i="9"/>
  <c r="L5" i="9"/>
  <c r="Q5" i="9" s="1"/>
  <c r="K5" i="9"/>
  <c r="P29" i="8"/>
  <c r="N29" i="8"/>
  <c r="P28" i="8"/>
  <c r="N28" i="8"/>
  <c r="Q28" i="8" s="1"/>
  <c r="P27" i="8"/>
  <c r="N27" i="8"/>
  <c r="P26" i="8"/>
  <c r="N26" i="8"/>
  <c r="Q26" i="8" s="1"/>
  <c r="P25" i="8"/>
  <c r="N25" i="8"/>
  <c r="P24" i="8"/>
  <c r="N24" i="8"/>
  <c r="Q24" i="8" s="1"/>
  <c r="P23" i="8"/>
  <c r="N23" i="8"/>
  <c r="P22" i="8"/>
  <c r="N22" i="8"/>
  <c r="P21" i="8"/>
  <c r="N21" i="8"/>
  <c r="P20" i="8"/>
  <c r="N20" i="8"/>
  <c r="Q20" i="8" s="1"/>
  <c r="P19" i="8"/>
  <c r="Q19" i="8" s="1"/>
  <c r="P18" i="8"/>
  <c r="N18" i="8"/>
  <c r="P17" i="8"/>
  <c r="N17" i="8"/>
  <c r="Q17" i="8" s="1"/>
  <c r="Q16" i="8"/>
  <c r="P16" i="8"/>
  <c r="N16" i="8"/>
  <c r="P15" i="8"/>
  <c r="Q15" i="8" s="1"/>
  <c r="N15" i="8"/>
  <c r="P14" i="8"/>
  <c r="N14" i="8"/>
  <c r="Q14" i="8" s="1"/>
  <c r="P13" i="8"/>
  <c r="N13" i="8"/>
  <c r="Q13" i="8" s="1"/>
  <c r="P12" i="8"/>
  <c r="Q12" i="8" s="1"/>
  <c r="N12" i="8"/>
  <c r="P11" i="8"/>
  <c r="Q11" i="8" s="1"/>
  <c r="N11" i="8"/>
  <c r="P10" i="8"/>
  <c r="N10" i="8"/>
  <c r="Q10" i="8" s="1"/>
  <c r="Q9" i="8"/>
  <c r="P9" i="8"/>
  <c r="N9" i="8"/>
  <c r="P8" i="8"/>
  <c r="O8" i="8"/>
  <c r="N8" i="8"/>
  <c r="M8" i="8"/>
  <c r="Q8" i="8" s="1"/>
  <c r="L8" i="8"/>
  <c r="K8" i="8"/>
  <c r="P7" i="8"/>
  <c r="O7" i="8"/>
  <c r="N7" i="8"/>
  <c r="M7" i="8"/>
  <c r="Q7" i="8" s="1"/>
  <c r="L7" i="8"/>
  <c r="K7" i="8"/>
  <c r="Q6" i="8"/>
  <c r="P6" i="8"/>
  <c r="O6" i="8"/>
  <c r="N6" i="8"/>
  <c r="M6" i="8"/>
  <c r="L6" i="8"/>
  <c r="K6" i="8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P5" i="8"/>
  <c r="O5" i="8"/>
  <c r="N5" i="8"/>
  <c r="M5" i="8"/>
  <c r="Q5" i="8" s="1"/>
  <c r="L5" i="8"/>
  <c r="K5" i="8"/>
  <c r="P29" i="7"/>
  <c r="N29" i="7"/>
  <c r="Q29" i="7" s="1"/>
  <c r="P28" i="7"/>
  <c r="N28" i="7"/>
  <c r="P27" i="7"/>
  <c r="N27" i="7"/>
  <c r="Q27" i="7" s="1"/>
  <c r="P26" i="7"/>
  <c r="N26" i="7"/>
  <c r="P25" i="7"/>
  <c r="N25" i="7"/>
  <c r="Q25" i="7" s="1"/>
  <c r="Q24" i="7"/>
  <c r="P24" i="7"/>
  <c r="N24" i="7"/>
  <c r="P23" i="7"/>
  <c r="Q23" i="7" s="1"/>
  <c r="N23" i="7"/>
  <c r="P22" i="7"/>
  <c r="N22" i="7"/>
  <c r="P21" i="7"/>
  <c r="N21" i="7"/>
  <c r="P20" i="7"/>
  <c r="N20" i="7"/>
  <c r="Q20" i="7" s="1"/>
  <c r="P19" i="7"/>
  <c r="Q19" i="7" s="1"/>
  <c r="P18" i="7"/>
  <c r="N18" i="7"/>
  <c r="P17" i="7"/>
  <c r="N17" i="7"/>
  <c r="P16" i="7"/>
  <c r="Q16" i="7" s="1"/>
  <c r="N16" i="7"/>
  <c r="P15" i="7"/>
  <c r="N15" i="7"/>
  <c r="P14" i="7"/>
  <c r="N14" i="7"/>
  <c r="P13" i="7"/>
  <c r="N13" i="7"/>
  <c r="P12" i="7"/>
  <c r="Q12" i="7" s="1"/>
  <c r="N12" i="7"/>
  <c r="P11" i="7"/>
  <c r="N11" i="7"/>
  <c r="P10" i="7"/>
  <c r="Q10" i="7" s="1"/>
  <c r="N10" i="7"/>
  <c r="P9" i="7"/>
  <c r="N9" i="7"/>
  <c r="P8" i="7"/>
  <c r="O8" i="7"/>
  <c r="N8" i="7"/>
  <c r="M8" i="7"/>
  <c r="L8" i="7"/>
  <c r="Q8" i="7" s="1"/>
  <c r="K8" i="7"/>
  <c r="P7" i="7"/>
  <c r="O7" i="7"/>
  <c r="N7" i="7"/>
  <c r="M7" i="7"/>
  <c r="L7" i="7"/>
  <c r="Q7" i="7" s="1"/>
  <c r="K7" i="7"/>
  <c r="P6" i="7"/>
  <c r="O6" i="7"/>
  <c r="N6" i="7"/>
  <c r="M6" i="7"/>
  <c r="L6" i="7"/>
  <c r="Q6" i="7" s="1"/>
  <c r="K6" i="7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P5" i="7"/>
  <c r="O5" i="7"/>
  <c r="N5" i="7"/>
  <c r="M5" i="7"/>
  <c r="L5" i="7"/>
  <c r="Q5" i="7" s="1"/>
  <c r="K5" i="7"/>
  <c r="P29" i="6"/>
  <c r="N29" i="6"/>
  <c r="Q29" i="6" s="1"/>
  <c r="P28" i="6"/>
  <c r="N28" i="6"/>
  <c r="Q28" i="6" s="1"/>
  <c r="P27" i="6"/>
  <c r="N27" i="6"/>
  <c r="Q27" i="6" s="1"/>
  <c r="P26" i="6"/>
  <c r="N26" i="6"/>
  <c r="Q26" i="6" s="1"/>
  <c r="P25" i="6"/>
  <c r="N25" i="6"/>
  <c r="Q25" i="6" s="1"/>
  <c r="P24" i="6"/>
  <c r="N24" i="6"/>
  <c r="Q24" i="6" s="1"/>
  <c r="P23" i="6"/>
  <c r="N23" i="6"/>
  <c r="Q23" i="6" s="1"/>
  <c r="P22" i="6"/>
  <c r="N22" i="6"/>
  <c r="Q22" i="6" s="1"/>
  <c r="P21" i="6"/>
  <c r="N21" i="6"/>
  <c r="Q21" i="6" s="1"/>
  <c r="P20" i="6"/>
  <c r="N20" i="6"/>
  <c r="Q20" i="6" s="1"/>
  <c r="P19" i="6"/>
  <c r="Q19" i="6" s="1"/>
  <c r="P18" i="6"/>
  <c r="N18" i="6"/>
  <c r="Q18" i="6" s="1"/>
  <c r="P17" i="6"/>
  <c r="N17" i="6"/>
  <c r="Q17" i="6" s="1"/>
  <c r="P16" i="6"/>
  <c r="N16" i="6"/>
  <c r="Q16" i="6" s="1"/>
  <c r="P15" i="6"/>
  <c r="N15" i="6"/>
  <c r="Q15" i="6" s="1"/>
  <c r="P14" i="6"/>
  <c r="N14" i="6"/>
  <c r="Q14" i="6" s="1"/>
  <c r="P13" i="6"/>
  <c r="N13" i="6"/>
  <c r="Q13" i="6" s="1"/>
  <c r="P12" i="6"/>
  <c r="N12" i="6"/>
  <c r="Q12" i="6" s="1"/>
  <c r="P11" i="6"/>
  <c r="N11" i="6"/>
  <c r="Q11" i="6" s="1"/>
  <c r="P10" i="6"/>
  <c r="N10" i="6"/>
  <c r="Q10" i="6" s="1"/>
  <c r="P9" i="6"/>
  <c r="N9" i="6"/>
  <c r="Q9" i="6" s="1"/>
  <c r="P8" i="6"/>
  <c r="O8" i="6"/>
  <c r="N8" i="6"/>
  <c r="M8" i="6"/>
  <c r="L8" i="6"/>
  <c r="K8" i="6"/>
  <c r="Q8" i="6" s="1"/>
  <c r="P7" i="6"/>
  <c r="O7" i="6"/>
  <c r="N7" i="6"/>
  <c r="M7" i="6"/>
  <c r="L7" i="6"/>
  <c r="K7" i="6"/>
  <c r="Q7" i="6" s="1"/>
  <c r="P6" i="6"/>
  <c r="O6" i="6"/>
  <c r="N6" i="6"/>
  <c r="M6" i="6"/>
  <c r="L6" i="6"/>
  <c r="K6" i="6"/>
  <c r="Q6" i="6" s="1"/>
  <c r="A6" i="6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P5" i="6"/>
  <c r="O5" i="6"/>
  <c r="N5" i="6"/>
  <c r="M5" i="6"/>
  <c r="L5" i="6"/>
  <c r="K5" i="6"/>
  <c r="Q5" i="6" s="1"/>
  <c r="Q25" i="10" l="1"/>
  <c r="Q13" i="10"/>
  <c r="Q17" i="10"/>
  <c r="Q9" i="10"/>
  <c r="Q11" i="10"/>
  <c r="Q15" i="10"/>
  <c r="Q10" i="10"/>
  <c r="Q12" i="10"/>
  <c r="Q14" i="10"/>
  <c r="Q16" i="10"/>
  <c r="Q18" i="10"/>
  <c r="Q22" i="8"/>
  <c r="Q18" i="8"/>
  <c r="Q21" i="8"/>
  <c r="Q23" i="8"/>
  <c r="Q25" i="8"/>
  <c r="Q27" i="8"/>
  <c r="Q29" i="8"/>
  <c r="Q26" i="7"/>
  <c r="Q22" i="7"/>
  <c r="Q28" i="7"/>
  <c r="Q21" i="7"/>
  <c r="Q14" i="7"/>
  <c r="Q9" i="7"/>
  <c r="Q11" i="7"/>
  <c r="Q13" i="7"/>
  <c r="Q15" i="7"/>
  <c r="Q17" i="7"/>
  <c r="Q18" i="7"/>
  <c r="P19" i="2" l="1"/>
  <c r="Q19" i="2" s="1"/>
  <c r="N18" i="2"/>
  <c r="P18" i="2"/>
  <c r="Q18" i="2" l="1"/>
  <c r="N29" i="2" l="1"/>
  <c r="N28" i="2"/>
  <c r="P27" i="2"/>
  <c r="N27" i="2"/>
  <c r="N26" i="2"/>
  <c r="N25" i="2"/>
  <c r="P25" i="2"/>
  <c r="Q27" i="2" l="1"/>
  <c r="Q25" i="2"/>
  <c r="P24" i="2"/>
  <c r="N24" i="2"/>
  <c r="P23" i="2"/>
  <c r="N23" i="2"/>
  <c r="P22" i="2"/>
  <c r="N22" i="2"/>
  <c r="N21" i="2"/>
  <c r="P20" i="2"/>
  <c r="N20" i="2"/>
  <c r="Q20" i="2" l="1"/>
  <c r="Q22" i="2"/>
  <c r="Q24" i="2"/>
  <c r="Q23" i="2"/>
  <c r="P17" i="2"/>
  <c r="N17" i="2"/>
  <c r="N16" i="2"/>
  <c r="N15" i="2"/>
  <c r="N14" i="2"/>
  <c r="N13" i="2"/>
  <c r="P12" i="2"/>
  <c r="N12" i="2"/>
  <c r="N11" i="2"/>
  <c r="P11" i="2"/>
  <c r="N10" i="2"/>
  <c r="N9" i="2"/>
  <c r="O8" i="2"/>
  <c r="N8" i="2"/>
  <c r="M8" i="2"/>
  <c r="L8" i="2"/>
  <c r="K8" i="2"/>
  <c r="P7" i="2"/>
  <c r="O7" i="2"/>
  <c r="N7" i="2"/>
  <c r="M7" i="2"/>
  <c r="L7" i="2"/>
  <c r="K7" i="2"/>
  <c r="P6" i="2"/>
  <c r="O6" i="2"/>
  <c r="N6" i="2"/>
  <c r="M6" i="2"/>
  <c r="L6" i="2"/>
  <c r="K6" i="2"/>
  <c r="A6" i="2"/>
  <c r="A7" i="2" s="1"/>
  <c r="P5" i="2"/>
  <c r="O5" i="2"/>
  <c r="N5" i="2"/>
  <c r="M5" i="2"/>
  <c r="L5" i="2"/>
  <c r="Q6" i="2" l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Q7" i="2"/>
  <c r="Q17" i="2"/>
  <c r="Q11" i="2"/>
  <c r="Q12" i="2"/>
  <c r="K5" i="2"/>
  <c r="Q5" i="2" s="1"/>
  <c r="A20" i="2" l="1"/>
  <c r="A21" i="2" s="1"/>
  <c r="A22" i="2" s="1"/>
  <c r="A23" i="2" s="1"/>
  <c r="A24" i="2" s="1"/>
  <c r="A25" i="2" s="1"/>
  <c r="A26" i="2" s="1"/>
  <c r="A27" i="2" s="1"/>
  <c r="A28" i="2" s="1"/>
  <c r="A29" i="2" s="1"/>
  <c r="P16" i="2" l="1"/>
  <c r="Q16" i="2" s="1"/>
  <c r="P15" i="2"/>
  <c r="Q15" i="2" s="1"/>
  <c r="P10" i="2"/>
  <c r="Q10" i="2" s="1"/>
  <c r="P14" i="2"/>
  <c r="Q14" i="2" s="1"/>
  <c r="P8" i="2"/>
  <c r="Q8" i="2" s="1"/>
  <c r="P9" i="2"/>
  <c r="Q9" i="2" s="1"/>
  <c r="P13" i="2"/>
  <c r="Q13" i="2" s="1"/>
  <c r="P21" i="2"/>
  <c r="Q21" i="2" s="1"/>
  <c r="P29" i="2"/>
  <c r="Q29" i="2" s="1"/>
  <c r="P28" i="2"/>
  <c r="Q28" i="2" s="1"/>
  <c r="P26" i="2"/>
  <c r="Q26" i="2" s="1"/>
</calcChain>
</file>

<file path=xl/sharedStrings.xml><?xml version="1.0" encoding="utf-8"?>
<sst xmlns="http://schemas.openxmlformats.org/spreadsheetml/2006/main" count="1302" uniqueCount="151">
  <si>
    <t>  </t>
  </si>
  <si>
    <t>三</t>
  </si>
  <si>
    <t>四</t>
  </si>
  <si>
    <t>五</t>
  </si>
  <si>
    <t>一</t>
  </si>
  <si>
    <t>二</t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</si>
  <si>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</si>
  <si>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</si>
  <si>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</si>
  <si>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</si>
  <si>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</si>
  <si>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</si>
  <si>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</si>
  <si>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</si>
  <si>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</si>
  <si>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</si>
  <si>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</si>
  <si>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</si>
  <si>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</si>
  <si>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</si>
  <si>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</si>
  <si>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</si>
  <si>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</si>
  <si>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</si>
  <si>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</si>
  <si>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</si>
  <si>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</si>
  <si>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</si>
  <si>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</si>
  <si>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</si>
  <si>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</si>
  <si>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</si>
  <si>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</si>
  <si>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</si>
  <si>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</si>
  <si>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</si>
  <si>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</si>
  <si>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四</t>
    <phoneticPr fontId="21" type="noConversion"/>
  </si>
  <si>
    <t>五</t>
    <phoneticPr fontId="21" type="noConversion"/>
  </si>
  <si>
    <t>全穀
雜糧類
(份)</t>
    <phoneticPr fontId="22" type="noConversion"/>
  </si>
  <si>
    <t>豆魚
蛋肉類
(份)</t>
    <phoneticPr fontId="22" type="noConversion"/>
  </si>
  <si>
    <t>豆漿</t>
    <phoneticPr fontId="21" type="noConversion"/>
  </si>
  <si>
    <t>塔香海茸</t>
    <phoneticPr fontId="21" type="noConversion"/>
  </si>
  <si>
    <t>燕麥飯</t>
  </si>
  <si>
    <t>五</t>
    <phoneticPr fontId="21" type="noConversion"/>
  </si>
  <si>
    <t>塔香茄子</t>
    <phoneticPr fontId="21" type="noConversion"/>
  </si>
  <si>
    <t>胚芽飯</t>
  </si>
  <si>
    <t>糙米飯</t>
  </si>
  <si>
    <t>水果</t>
    <phoneticPr fontId="21" type="noConversion"/>
  </si>
  <si>
    <t>關東煮</t>
    <phoneticPr fontId="21" type="noConversion"/>
  </si>
  <si>
    <t>味噌豆腐湯</t>
    <phoneticPr fontId="21" type="noConversion"/>
  </si>
  <si>
    <t>青江菜</t>
    <phoneticPr fontId="21" type="noConversion"/>
  </si>
  <si>
    <t>油菜</t>
    <phoneticPr fontId="21" type="noConversion"/>
  </si>
  <si>
    <t>蚵白菜</t>
    <phoneticPr fontId="21" type="noConversion"/>
  </si>
  <si>
    <t>地瓜飯</t>
    <phoneticPr fontId="21" type="noConversion"/>
  </si>
  <si>
    <t>燕麥飯</t>
    <phoneticPr fontId="21" type="noConversion"/>
  </si>
  <si>
    <t>小瓜鮑菇</t>
    <phoneticPr fontId="21" type="noConversion"/>
  </si>
  <si>
    <t>南瓜飯</t>
  </si>
  <si>
    <t>糙米飯</t>
    <phoneticPr fontId="21" type="noConversion"/>
  </si>
  <si>
    <t>蜜汁豆干</t>
    <phoneticPr fontId="21" type="noConversion"/>
  </si>
  <si>
    <t>紫米飯</t>
    <phoneticPr fontId="21" type="noConversion"/>
  </si>
  <si>
    <t>麻油金菇湯</t>
    <phoneticPr fontId="21" type="noConversion"/>
  </si>
  <si>
    <t>燒仙草</t>
    <phoneticPr fontId="21" type="noConversion"/>
  </si>
  <si>
    <t>麥仁飯</t>
    <phoneticPr fontId="21" type="noConversion"/>
  </si>
  <si>
    <t>什錦蔬菜湯</t>
    <phoneticPr fontId="21" type="noConversion"/>
  </si>
  <si>
    <t>敏豆干片</t>
    <phoneticPr fontId="21" type="noConversion"/>
  </si>
  <si>
    <t>小芋泥包*1</t>
    <phoneticPr fontId="21" type="noConversion"/>
  </si>
  <si>
    <t>麥片飯</t>
    <phoneticPr fontId="21" type="noConversion"/>
  </si>
  <si>
    <t>青菜豆腐湯</t>
    <phoneticPr fontId="21" type="noConversion"/>
  </si>
  <si>
    <t>有機廣島菜</t>
  </si>
  <si>
    <t>有機高麗菜</t>
  </si>
  <si>
    <t>有機菠菜</t>
    <phoneticPr fontId="21" type="noConversion"/>
  </si>
  <si>
    <t>有機黑葉白菜</t>
    <phoneticPr fontId="21" type="noConversion"/>
  </si>
  <si>
    <t>有機A菜</t>
    <phoneticPr fontId="21" type="noConversion"/>
  </si>
  <si>
    <t>有機味美菜</t>
    <phoneticPr fontId="21" type="noConversion"/>
  </si>
  <si>
    <t>有機荷葉白菜</t>
    <phoneticPr fontId="21" type="noConversion"/>
  </si>
  <si>
    <t>小白菜</t>
    <phoneticPr fontId="21" type="noConversion"/>
  </si>
  <si>
    <t>有機蘿蔓萵苣</t>
    <phoneticPr fontId="21" type="noConversion"/>
  </si>
  <si>
    <t>有機小松菜</t>
    <phoneticPr fontId="21" type="noConversion"/>
  </si>
  <si>
    <t>枸杞洋芋湯</t>
    <phoneticPr fontId="21" type="noConversion"/>
  </si>
  <si>
    <t>筑前煮</t>
    <phoneticPr fontId="21" type="noConversion"/>
  </si>
  <si>
    <t>日式海帶根</t>
    <phoneticPr fontId="21" type="noConversion"/>
  </si>
  <si>
    <t>福山萵苣</t>
    <phoneticPr fontId="21" type="noConversion"/>
  </si>
  <si>
    <t>飄香滷味</t>
    <phoneticPr fontId="21" type="noConversion"/>
  </si>
  <si>
    <t>菇燒豆包</t>
    <phoneticPr fontId="21" type="noConversion"/>
  </si>
  <si>
    <t>三杯豆腸</t>
    <phoneticPr fontId="21" type="noConversion"/>
  </si>
  <si>
    <t>茄汁義大利麵</t>
    <phoneticPr fontId="21" type="noConversion"/>
  </si>
  <si>
    <t>滷白菜</t>
    <phoneticPr fontId="21" type="noConversion"/>
  </si>
  <si>
    <t>地瓜葉</t>
    <phoneticPr fontId="21" type="noConversion"/>
  </si>
  <si>
    <t>南瓜濃湯</t>
    <phoneticPr fontId="21" type="noConversion"/>
  </si>
  <si>
    <t>芝麻紅藜飯</t>
    <phoneticPr fontId="21" type="noConversion"/>
  </si>
  <si>
    <t>味噌豆芽湯</t>
    <phoneticPr fontId="21" type="noConversion"/>
  </si>
  <si>
    <t>香鬆小米飯</t>
    <phoneticPr fontId="21" type="noConversion"/>
  </si>
  <si>
    <t>油片炒豆芽</t>
    <phoneticPr fontId="21" type="noConversion"/>
  </si>
  <si>
    <t>水果</t>
    <phoneticPr fontId="21" type="noConversion"/>
  </si>
  <si>
    <t>豆漿</t>
    <phoneticPr fontId="21" type="noConversion"/>
  </si>
  <si>
    <t>鮮奶</t>
    <phoneticPr fontId="21" type="noConversion"/>
  </si>
  <si>
    <t>芝麻糙米飯</t>
    <phoneticPr fontId="21" type="noConversion"/>
  </si>
  <si>
    <t>紅豆湯圓</t>
    <phoneticPr fontId="21" type="noConversion"/>
  </si>
  <si>
    <t>沙嗲凍豆腐</t>
    <phoneticPr fontId="21" type="noConversion"/>
  </si>
  <si>
    <t>什錦炒麵疙瘩</t>
    <phoneticPr fontId="21" type="noConversion"/>
  </si>
  <si>
    <t>茄汁豆腐</t>
    <phoneticPr fontId="21" type="noConversion"/>
  </si>
  <si>
    <t>香滷豆包</t>
    <phoneticPr fontId="21" type="noConversion"/>
  </si>
  <si>
    <t>香滷蘭花干</t>
    <phoneticPr fontId="21" type="noConversion"/>
  </si>
  <si>
    <t>木須花椰菜</t>
    <phoneticPr fontId="21" type="noConversion"/>
  </si>
  <si>
    <t>白菜滷</t>
    <phoneticPr fontId="21" type="noConversion"/>
  </si>
  <si>
    <t>瓜仔干丁</t>
    <phoneticPr fontId="21" type="noConversion"/>
  </si>
  <si>
    <t>紅燒冬瓜</t>
    <phoneticPr fontId="21" type="noConversion"/>
  </si>
  <si>
    <t>冬瓜燒麵輪</t>
    <phoneticPr fontId="21" type="noConversion"/>
  </si>
  <si>
    <t>本群組肉品(雞肉、豬肉)皆使用CAS(臺灣)肉品</t>
    <phoneticPr fontId="21" type="noConversion"/>
  </si>
  <si>
    <t>食品過敏原標示「＊」</t>
    <phoneticPr fontId="21" type="noConversion"/>
  </si>
  <si>
    <r>
      <t xml:space="preserve">酸辣湯
</t>
    </r>
    <r>
      <rPr>
        <sz val="12"/>
        <color theme="1"/>
        <rFont val="標楷體"/>
        <family val="4"/>
        <charset val="136"/>
      </rPr>
      <t>(豆腐、筍、木耳、紅蘿蔔、雞蛋)</t>
    </r>
    <phoneticPr fontId="21" type="noConversion"/>
  </si>
  <si>
    <t>桃源國小112年12月份 營養午餐 素食 菜單</t>
    <phoneticPr fontId="22" type="noConversion"/>
  </si>
  <si>
    <t>文化國小112年12月份 營養午餐 素食 菜單</t>
    <phoneticPr fontId="22" type="noConversion"/>
  </si>
  <si>
    <t>關渡國小112年12月份 營養午餐 素食 菜單</t>
    <phoneticPr fontId="22" type="noConversion"/>
  </si>
  <si>
    <t>逸仙國小112年12月份 營養午餐 素食 菜單</t>
    <phoneticPr fontId="22" type="noConversion"/>
  </si>
  <si>
    <t>湖山國小112年12月份 營養午餐 素食 菜單</t>
    <phoneticPr fontId="22" type="noConversion"/>
  </si>
  <si>
    <t>陽明山國小112年12月份 營養午餐 素食 菜單</t>
    <phoneticPr fontId="22" type="noConversion"/>
  </si>
  <si>
    <t>湖田國小112年12月份 營養午餐 素食 菜單</t>
    <phoneticPr fontId="22" type="noConversion"/>
  </si>
  <si>
    <t>冬瓜山粉圓</t>
    <phoneticPr fontId="21" type="noConversion"/>
  </si>
  <si>
    <t>葵瓜子玉米炒飯</t>
    <phoneticPr fontId="21" type="noConversion"/>
  </si>
  <si>
    <t>白絲蔬菜湯</t>
    <phoneticPr fontId="21" type="noConversion"/>
  </si>
  <si>
    <t>素宮保油豆腐</t>
    <phoneticPr fontId="21" type="noConversion"/>
  </si>
  <si>
    <t>紅片黃瓜</t>
    <phoneticPr fontId="21" type="noConversion"/>
  </si>
  <si>
    <t>香滷豆干</t>
    <phoneticPr fontId="21" type="noConversion"/>
  </si>
  <si>
    <t>鮮炒花椰</t>
    <phoneticPr fontId="21" type="noConversion"/>
  </si>
  <si>
    <t>筍香素肉</t>
    <phoneticPr fontId="21" type="noConversion"/>
  </si>
  <si>
    <t>冬菜粉絲湯</t>
    <phoneticPr fontId="21" type="noConversion"/>
  </si>
  <si>
    <t>咖哩椰香豆腐</t>
    <phoneticPr fontId="21" type="noConversion"/>
  </si>
  <si>
    <t>木須高麗</t>
    <phoneticPr fontId="21" type="noConversion"/>
  </si>
  <si>
    <t>綠豆西米露</t>
    <phoneticPr fontId="21" type="noConversion"/>
  </si>
  <si>
    <t>椒鹽百頁</t>
    <phoneticPr fontId="21" type="noConversion"/>
  </si>
  <si>
    <t>鮮蔬炒竹筍</t>
    <phoneticPr fontId="21" type="noConversion"/>
  </si>
  <si>
    <t>蘿蔔湯</t>
    <phoneticPr fontId="21" type="noConversion"/>
  </si>
  <si>
    <t>紅豆麵包</t>
    <phoneticPr fontId="21" type="noConversion"/>
  </si>
  <si>
    <t>金瓜燴豆腐</t>
    <phoneticPr fontId="21" type="noConversion"/>
  </si>
  <si>
    <t>蠔油炒素雞</t>
    <phoneticPr fontId="21" type="noConversion"/>
  </si>
  <si>
    <t>羅宋湯</t>
    <phoneticPr fontId="21" type="noConversion"/>
  </si>
  <si>
    <t>玉米湯</t>
    <phoneticPr fontId="21" type="noConversion"/>
  </si>
  <si>
    <t>三杯凍豆腐</t>
    <phoneticPr fontId="21" type="noConversion"/>
  </si>
  <si>
    <t>味噌湯</t>
    <phoneticPr fontId="21" type="noConversion"/>
  </si>
  <si>
    <t>紅絲花椰</t>
    <phoneticPr fontId="21" type="noConversion"/>
  </si>
  <si>
    <t>有機蘿蔓萵苣</t>
    <phoneticPr fontId="21" type="noConversion"/>
  </si>
  <si>
    <t>腰果玉米炒飯</t>
    <phoneticPr fontId="21" type="noConversion"/>
  </si>
  <si>
    <t>海芽湯</t>
    <phoneticPr fontId="21" type="noConversion"/>
  </si>
  <si>
    <t>咖哩豆腐</t>
    <phoneticPr fontId="21" type="noConversion"/>
  </si>
  <si>
    <t>醬燒豆腸</t>
    <phoneticPr fontId="21" type="noConversion"/>
  </si>
  <si>
    <t>香菇炒筍絲</t>
    <phoneticPr fontId="21" type="noConversion"/>
  </si>
  <si>
    <t>素肉羹湯</t>
    <phoneticPr fontId="21" type="noConversion"/>
  </si>
  <si>
    <t>麻油素雞</t>
    <phoneticPr fontId="21" type="noConversion"/>
  </si>
  <si>
    <t>銀耳紅棗湯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</si>
</sst>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);[Red]\(0.0\)"/>
    <numFmt numFmtId="177" formatCode="d"/>
    <numFmt numFmtId="178" formatCode="0;\-0;;@"/>
  </numFmts>
  <fonts count="65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新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24"/>
      <name val="標楷體"/>
      <family val="4"/>
      <charset val="136"/>
    </font>
    <font>
      <sz val="24"/>
      <color theme="1"/>
      <name val="標楷體"/>
      <family val="4"/>
      <charset val="136"/>
    </font>
    <font>
      <sz val="20"/>
      <color indexed="8"/>
      <name val="標楷體"/>
      <family val="4"/>
      <charset val="136"/>
    </font>
    <font>
      <sz val="20"/>
      <name val="標楷體"/>
      <family val="4"/>
      <charset val="136"/>
    </font>
    <font>
      <sz val="20"/>
      <color theme="1"/>
      <name val="標楷體"/>
      <family val="4"/>
      <charset val="136"/>
    </font>
    <font>
      <sz val="12"/>
      <color theme="1"/>
      <name val="標楷體"/>
      <family val="4"/>
      <charset val="136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99FFCC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7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133">
    <xf numFmtId="0" fontId="0" fillId="0" borderId="0" xfId="0">
      <alignment vertical="center"/>
    </xf>
    <xf numFmtId="0" fontId="23" fillId="0" borderId="0" xfId="0" applyFont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 shrinkToFit="1"/>
    </xf>
    <xf numFmtId="0" fontId="25" fillId="0" borderId="0" xfId="0" applyFont="1" applyBorder="1" applyAlignment="1">
      <alignment horizontal="center" vertical="center"/>
    </xf>
    <xf numFmtId="49" fontId="26" fillId="0" borderId="0" xfId="0" applyNumberFormat="1" applyFont="1" applyBorder="1" applyAlignment="1">
      <alignment horizontal="center" vertical="center" shrinkToFit="1"/>
    </xf>
    <xf numFmtId="0" fontId="27" fillId="0" borderId="0" xfId="0" applyFont="1" applyBorder="1" applyAlignment="1">
      <alignment horizontal="center" vertical="center" shrinkToFit="1"/>
    </xf>
    <xf numFmtId="0" fontId="28" fillId="0" borderId="0" xfId="0" applyFont="1" applyAlignment="1"/>
    <xf numFmtId="0" fontId="29" fillId="0" borderId="0" xfId="0" applyFont="1" applyAlignment="1"/>
    <xf numFmtId="0" fontId="30" fillId="0" borderId="0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2" fillId="0" borderId="0" xfId="0" applyFont="1" applyAlignment="1"/>
    <xf numFmtId="0" fontId="37" fillId="0" borderId="0" xfId="0" applyFont="1" applyAlignment="1">
      <alignment shrinkToFit="1"/>
    </xf>
    <xf numFmtId="0" fontId="38" fillId="0" borderId="13" xfId="41" applyFont="1" applyFill="1" applyBorder="1" applyAlignment="1">
      <alignment horizontal="center" vertical="center" shrinkToFit="1"/>
    </xf>
    <xf numFmtId="0" fontId="38" fillId="0" borderId="13" xfId="0" applyFont="1" applyFill="1" applyBorder="1" applyAlignment="1">
      <alignment horizontal="center" vertical="center" shrinkToFit="1"/>
    </xf>
    <xf numFmtId="176" fontId="40" fillId="0" borderId="13" xfId="0" applyNumberFormat="1" applyFont="1" applyFill="1" applyBorder="1" applyAlignment="1">
      <alignment horizontal="center" vertical="center" shrinkToFit="1"/>
    </xf>
    <xf numFmtId="0" fontId="41" fillId="0" borderId="0" xfId="0" applyFont="1" applyBorder="1" applyAlignment="1">
      <alignment horizontal="center" vertical="center"/>
    </xf>
    <xf numFmtId="0" fontId="38" fillId="0" borderId="15" xfId="41" applyFont="1" applyFill="1" applyBorder="1" applyAlignment="1">
      <alignment horizontal="center" vertical="center" shrinkToFit="1"/>
    </xf>
    <xf numFmtId="0" fontId="38" fillId="0" borderId="15" xfId="0" applyFont="1" applyFill="1" applyBorder="1" applyAlignment="1">
      <alignment horizontal="center" vertical="center" shrinkToFit="1"/>
    </xf>
    <xf numFmtId="176" fontId="40" fillId="0" borderId="15" xfId="0" applyNumberFormat="1" applyFont="1" applyFill="1" applyBorder="1" applyAlignment="1">
      <alignment horizontal="center" vertical="center" shrinkToFit="1"/>
    </xf>
    <xf numFmtId="0" fontId="38" fillId="0" borderId="17" xfId="41" applyFont="1" applyFill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/>
    </xf>
    <xf numFmtId="0" fontId="42" fillId="0" borderId="0" xfId="0" applyFont="1" applyBorder="1" applyAlignment="1">
      <alignment horizontal="center" vertical="center" shrinkToFit="1"/>
    </xf>
    <xf numFmtId="0" fontId="40" fillId="0" borderId="0" xfId="0" applyFont="1" applyBorder="1" applyAlignment="1">
      <alignment vertical="center" wrapText="1" shrinkToFit="1"/>
    </xf>
    <xf numFmtId="0" fontId="40" fillId="0" borderId="0" xfId="0" applyFont="1" applyBorder="1" applyAlignment="1">
      <alignment horizontal="center" vertical="center" shrinkToFit="1"/>
    </xf>
    <xf numFmtId="10" fontId="33" fillId="0" borderId="0" xfId="48" applyNumberFormat="1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 shrinkToFit="1"/>
    </xf>
    <xf numFmtId="0" fontId="48" fillId="0" borderId="0" xfId="0" applyFont="1" applyFill="1" applyAlignment="1">
      <alignment vertical="center"/>
    </xf>
    <xf numFmtId="0" fontId="47" fillId="0" borderId="0" xfId="0" applyFont="1" applyBorder="1" applyAlignment="1">
      <alignment vertical="center" wrapText="1" shrinkToFit="1"/>
    </xf>
    <xf numFmtId="0" fontId="45" fillId="0" borderId="0" xfId="0" applyFont="1" applyBorder="1" applyAlignment="1">
      <alignment vertical="center" wrapText="1" shrinkToFit="1"/>
    </xf>
    <xf numFmtId="0" fontId="49" fillId="0" borderId="0" xfId="0" applyFont="1" applyFill="1" applyBorder="1" applyAlignment="1">
      <alignment horizontal="center" vertical="center" shrinkToFit="1"/>
    </xf>
    <xf numFmtId="10" fontId="50" fillId="0" borderId="0" xfId="48" applyNumberFormat="1" applyFont="1" applyBorder="1" applyAlignment="1">
      <alignment horizontal="center" vertical="center" shrinkToFit="1"/>
    </xf>
    <xf numFmtId="0" fontId="29" fillId="0" borderId="0" xfId="0" applyFont="1" applyAlignment="1">
      <alignment horizontal="center"/>
    </xf>
    <xf numFmtId="0" fontId="39" fillId="0" borderId="0" xfId="0" applyFont="1" applyFill="1" applyBorder="1" applyAlignment="1">
      <alignment horizontal="center" vertical="center" shrinkToFit="1"/>
    </xf>
    <xf numFmtId="0" fontId="39" fillId="0" borderId="0" xfId="0" applyFont="1" applyFill="1" applyBorder="1" applyAlignment="1">
      <alignment horizontal="center" vertical="center"/>
    </xf>
    <xf numFmtId="17" fontId="39" fillId="0" borderId="0" xfId="0" applyNumberFormat="1" applyFont="1" applyFill="1" applyBorder="1" applyAlignment="1">
      <alignment horizontal="center" vertical="center" shrinkToFit="1"/>
    </xf>
    <xf numFmtId="0" fontId="38" fillId="0" borderId="0" xfId="0" applyFont="1" applyFill="1" applyBorder="1" applyAlignment="1">
      <alignment horizontal="center" vertical="center" shrinkToFit="1"/>
    </xf>
    <xf numFmtId="176" fontId="40" fillId="0" borderId="0" xfId="0" applyNumberFormat="1" applyFont="1" applyFill="1" applyBorder="1" applyAlignment="1">
      <alignment horizontal="center" vertical="center" shrinkToFit="1"/>
    </xf>
    <xf numFmtId="0" fontId="42" fillId="0" borderId="23" xfId="106" applyFont="1" applyBorder="1" applyAlignment="1">
      <alignment horizontal="center" shrinkToFit="1"/>
    </xf>
    <xf numFmtId="0" fontId="42" fillId="0" borderId="11" xfId="106" applyFont="1" applyBorder="1" applyAlignment="1">
      <alignment horizontal="center" shrinkToFit="1"/>
    </xf>
    <xf numFmtId="0" fontId="42" fillId="0" borderId="24" xfId="106" applyFont="1" applyBorder="1" applyAlignment="1">
      <alignment horizontal="center" shrinkToFit="1"/>
    </xf>
    <xf numFmtId="0" fontId="40" fillId="0" borderId="11" xfId="106" applyFont="1" applyBorder="1" applyAlignment="1">
      <alignment horizontal="center" shrinkToFit="1"/>
    </xf>
    <xf numFmtId="177" fontId="38" fillId="0" borderId="14" xfId="41" applyNumberFormat="1" applyFont="1" applyFill="1" applyBorder="1" applyAlignment="1">
      <alignment horizontal="center" vertical="center" shrinkToFit="1"/>
    </xf>
    <xf numFmtId="177" fontId="38" fillId="0" borderId="19" xfId="41" applyNumberFormat="1" applyFont="1" applyFill="1" applyBorder="1" applyAlignment="1">
      <alignment horizontal="center" vertical="center" shrinkToFit="1"/>
    </xf>
    <xf numFmtId="0" fontId="53" fillId="0" borderId="10" xfId="106" applyFont="1" applyBorder="1" applyAlignment="1">
      <alignment horizontal="center" shrinkToFit="1"/>
    </xf>
    <xf numFmtId="0" fontId="53" fillId="0" borderId="11" xfId="106" applyFont="1" applyBorder="1" applyAlignment="1">
      <alignment horizontal="center" shrinkToFit="1"/>
    </xf>
    <xf numFmtId="0" fontId="53" fillId="0" borderId="20" xfId="106" applyFont="1" applyBorder="1" applyAlignment="1">
      <alignment horizontal="center" shrinkToFit="1"/>
    </xf>
    <xf numFmtId="0" fontId="53" fillId="0" borderId="24" xfId="106" applyFont="1" applyBorder="1" applyAlignment="1">
      <alignment horizontal="center" shrinkToFit="1"/>
    </xf>
    <xf numFmtId="176" fontId="40" fillId="0" borderId="25" xfId="0" applyNumberFormat="1" applyFont="1" applyFill="1" applyBorder="1" applyAlignment="1">
      <alignment horizontal="center" vertical="center" shrinkToFit="1"/>
    </xf>
    <xf numFmtId="176" fontId="40" fillId="0" borderId="26" xfId="0" applyNumberFormat="1" applyFont="1" applyFill="1" applyBorder="1" applyAlignment="1">
      <alignment horizontal="center" vertical="center" shrinkToFit="1"/>
    </xf>
    <xf numFmtId="177" fontId="38" fillId="0" borderId="21" xfId="41" applyNumberFormat="1" applyFont="1" applyFill="1" applyBorder="1" applyAlignment="1">
      <alignment horizontal="center" vertical="center" shrinkToFit="1"/>
    </xf>
    <xf numFmtId="176" fontId="40" fillId="0" borderId="17" xfId="0" applyNumberFormat="1" applyFont="1" applyFill="1" applyBorder="1" applyAlignment="1">
      <alignment horizontal="center" vertical="center" shrinkToFit="1"/>
    </xf>
    <xf numFmtId="176" fontId="40" fillId="0" borderId="12" xfId="0" applyNumberFormat="1" applyFont="1" applyFill="1" applyBorder="1" applyAlignment="1">
      <alignment horizontal="center" vertical="center" shrinkToFit="1"/>
    </xf>
    <xf numFmtId="0" fontId="35" fillId="24" borderId="25" xfId="0" applyFont="1" applyFill="1" applyBorder="1" applyAlignment="1">
      <alignment horizontal="center" vertical="center" shrinkToFit="1"/>
    </xf>
    <xf numFmtId="0" fontId="35" fillId="24" borderId="12" xfId="0" applyFont="1" applyFill="1" applyBorder="1" applyAlignment="1">
      <alignment horizontal="center" vertical="center" shrinkToFit="1"/>
    </xf>
    <xf numFmtId="0" fontId="38" fillId="0" borderId="16" xfId="41" applyFont="1" applyFill="1" applyBorder="1" applyAlignment="1">
      <alignment horizontal="center" vertical="center" shrinkToFit="1"/>
    </xf>
    <xf numFmtId="177" fontId="38" fillId="0" borderId="32" xfId="41" applyNumberFormat="1" applyFont="1" applyFill="1" applyBorder="1" applyAlignment="1">
      <alignment horizontal="center" vertical="center" shrinkToFit="1"/>
    </xf>
    <xf numFmtId="176" fontId="40" fillId="0" borderId="16" xfId="0" applyNumberFormat="1" applyFont="1" applyFill="1" applyBorder="1" applyAlignment="1">
      <alignment horizontal="center" vertical="center" shrinkToFit="1"/>
    </xf>
    <xf numFmtId="176" fontId="40" fillId="0" borderId="31" xfId="0" applyNumberFormat="1" applyFont="1" applyFill="1" applyBorder="1" applyAlignment="1">
      <alignment horizontal="center" vertical="center" shrinkToFit="1"/>
    </xf>
    <xf numFmtId="178" fontId="55" fillId="0" borderId="15" xfId="0" applyNumberFormat="1" applyFont="1" applyFill="1" applyBorder="1" applyAlignment="1">
      <alignment horizontal="center" vertical="center" shrinkToFit="1"/>
    </xf>
    <xf numFmtId="178" fontId="56" fillId="0" borderId="0" xfId="0" applyNumberFormat="1" applyFont="1" applyFill="1" applyBorder="1" applyAlignment="1">
      <alignment horizontal="center" vertical="center" shrinkToFit="1"/>
    </xf>
    <xf numFmtId="178" fontId="57" fillId="0" borderId="16" xfId="0" applyNumberFormat="1" applyFont="1" applyFill="1" applyBorder="1" applyAlignment="1">
      <alignment horizontal="center" vertical="center" shrinkToFit="1"/>
    </xf>
    <xf numFmtId="0" fontId="58" fillId="0" borderId="13" xfId="0" applyFont="1" applyFill="1" applyBorder="1" applyAlignment="1">
      <alignment horizontal="center" vertical="center" shrinkToFit="1"/>
    </xf>
    <xf numFmtId="0" fontId="58" fillId="0" borderId="13" xfId="41" applyFont="1" applyFill="1" applyBorder="1" applyAlignment="1">
      <alignment horizontal="center" vertical="center" shrinkToFit="1"/>
    </xf>
    <xf numFmtId="178" fontId="57" fillId="0" borderId="15" xfId="0" applyNumberFormat="1" applyFont="1" applyFill="1" applyBorder="1" applyAlignment="1">
      <alignment horizontal="center" vertical="center" shrinkToFit="1"/>
    </xf>
    <xf numFmtId="0" fontId="58" fillId="0" borderId="15" xfId="0" applyFont="1" applyFill="1" applyBorder="1" applyAlignment="1">
      <alignment horizontal="center" vertical="center" shrinkToFit="1"/>
    </xf>
    <xf numFmtId="0" fontId="58" fillId="0" borderId="16" xfId="41" applyFont="1" applyFill="1" applyBorder="1" applyAlignment="1">
      <alignment horizontal="center" vertical="center" shrinkToFit="1"/>
    </xf>
    <xf numFmtId="0" fontId="58" fillId="0" borderId="15" xfId="41" applyFont="1" applyFill="1" applyBorder="1" applyAlignment="1">
      <alignment horizontal="center" vertical="center" shrinkToFit="1"/>
    </xf>
    <xf numFmtId="0" fontId="58" fillId="0" borderId="15" xfId="0" applyFont="1" applyFill="1" applyBorder="1" applyAlignment="1">
      <alignment horizontal="center" vertical="center"/>
    </xf>
    <xf numFmtId="177" fontId="38" fillId="0" borderId="15" xfId="41" applyNumberFormat="1" applyFont="1" applyFill="1" applyBorder="1" applyAlignment="1">
      <alignment horizontal="center" vertical="center" shrinkToFit="1"/>
    </xf>
    <xf numFmtId="0" fontId="58" fillId="0" borderId="0" xfId="41" applyFont="1" applyFill="1" applyBorder="1" applyAlignment="1">
      <alignment horizontal="center" vertical="center" shrinkToFit="1"/>
    </xf>
    <xf numFmtId="0" fontId="58" fillId="0" borderId="0" xfId="0" applyFont="1" applyFill="1" applyBorder="1" applyAlignment="1">
      <alignment horizontal="center" vertical="center"/>
    </xf>
    <xf numFmtId="177" fontId="38" fillId="0" borderId="17" xfId="41" applyNumberFormat="1" applyFont="1" applyFill="1" applyBorder="1" applyAlignment="1">
      <alignment horizontal="center" vertical="center" shrinkToFit="1"/>
    </xf>
    <xf numFmtId="178" fontId="57" fillId="0" borderId="0" xfId="0" applyNumberFormat="1" applyFont="1" applyFill="1" applyBorder="1" applyAlignment="1">
      <alignment horizontal="center" vertical="center" shrinkToFit="1"/>
    </xf>
    <xf numFmtId="0" fontId="37" fillId="0" borderId="0" xfId="0" applyFont="1" applyBorder="1" applyAlignment="1">
      <alignment shrinkToFit="1"/>
    </xf>
    <xf numFmtId="178" fontId="55" fillId="0" borderId="0" xfId="0" applyNumberFormat="1" applyFont="1" applyFill="1" applyBorder="1" applyAlignment="1">
      <alignment horizontal="center" vertical="center" shrinkToFit="1"/>
    </xf>
    <xf numFmtId="0" fontId="59" fillId="0" borderId="17" xfId="0" applyFont="1" applyFill="1" applyBorder="1" applyAlignment="1">
      <alignment horizontal="center" vertical="center" shrinkToFit="1"/>
    </xf>
    <xf numFmtId="178" fontId="60" fillId="0" borderId="17" xfId="0" applyNumberFormat="1" applyFont="1" applyFill="1" applyBorder="1" applyAlignment="1">
      <alignment horizontal="center" vertical="center" shrinkToFit="1"/>
    </xf>
    <xf numFmtId="0" fontId="59" fillId="0" borderId="17" xfId="0" applyFont="1" applyFill="1" applyBorder="1" applyAlignment="1">
      <alignment horizontal="center" vertical="center"/>
    </xf>
    <xf numFmtId="0" fontId="59" fillId="0" borderId="16" xfId="0" applyFont="1" applyFill="1" applyBorder="1" applyAlignment="1">
      <alignment horizontal="center" vertical="center"/>
    </xf>
    <xf numFmtId="0" fontId="59" fillId="0" borderId="15" xfId="0" applyFont="1" applyFill="1" applyBorder="1" applyAlignment="1">
      <alignment horizontal="center" vertical="center"/>
    </xf>
    <xf numFmtId="178" fontId="60" fillId="0" borderId="15" xfId="0" applyNumberFormat="1" applyFont="1" applyFill="1" applyBorder="1" applyAlignment="1">
      <alignment horizontal="center" vertical="center" shrinkToFit="1"/>
    </xf>
    <xf numFmtId="178" fontId="60" fillId="0" borderId="16" xfId="0" applyNumberFormat="1" applyFont="1" applyFill="1" applyBorder="1" applyAlignment="1">
      <alignment horizontal="center" vertical="center" shrinkToFit="1"/>
    </xf>
    <xf numFmtId="0" fontId="59" fillId="0" borderId="15" xfId="0" applyFont="1" applyBorder="1" applyAlignment="1">
      <alignment horizontal="center" vertical="center"/>
    </xf>
    <xf numFmtId="0" fontId="61" fillId="0" borderId="17" xfId="0" applyFont="1" applyFill="1" applyBorder="1" applyAlignment="1">
      <alignment horizontal="center" vertical="center" shrinkToFit="1"/>
    </xf>
    <xf numFmtId="0" fontId="62" fillId="0" borderId="17" xfId="0" applyFont="1" applyFill="1" applyBorder="1" applyAlignment="1">
      <alignment horizontal="center" vertical="center" shrinkToFit="1"/>
    </xf>
    <xf numFmtId="0" fontId="62" fillId="0" borderId="16" xfId="0" applyFont="1" applyFill="1" applyBorder="1" applyAlignment="1">
      <alignment horizontal="center" vertical="center" shrinkToFit="1"/>
    </xf>
    <xf numFmtId="0" fontId="62" fillId="0" borderId="15" xfId="0" applyFont="1" applyFill="1" applyBorder="1" applyAlignment="1">
      <alignment horizontal="center" vertical="center" shrinkToFit="1"/>
    </xf>
    <xf numFmtId="178" fontId="63" fillId="0" borderId="17" xfId="0" applyNumberFormat="1" applyFont="1" applyFill="1" applyBorder="1" applyAlignment="1">
      <alignment horizontal="center" vertical="center" shrinkToFit="1"/>
    </xf>
    <xf numFmtId="178" fontId="63" fillId="0" borderId="16" xfId="41" applyNumberFormat="1" applyFont="1" applyFill="1" applyBorder="1" applyAlignment="1">
      <alignment horizontal="center" vertical="center" shrinkToFit="1"/>
    </xf>
    <xf numFmtId="178" fontId="63" fillId="0" borderId="15" xfId="41" applyNumberFormat="1" applyFont="1" applyFill="1" applyBorder="1" applyAlignment="1">
      <alignment horizontal="center" vertical="center" shrinkToFit="1"/>
    </xf>
    <xf numFmtId="178" fontId="63" fillId="0" borderId="33" xfId="41" applyNumberFormat="1" applyFont="1" applyFill="1" applyBorder="1" applyAlignment="1">
      <alignment horizontal="center" vertical="center" shrinkToFit="1"/>
    </xf>
    <xf numFmtId="178" fontId="55" fillId="0" borderId="0" xfId="0" applyNumberFormat="1" applyFont="1" applyFill="1" applyBorder="1" applyAlignment="1">
      <alignment horizontal="center" vertical="center" shrinkToFit="1"/>
    </xf>
    <xf numFmtId="0" fontId="54" fillId="0" borderId="0" xfId="0" applyFont="1" applyFill="1" applyBorder="1" applyAlignment="1">
      <alignment horizontal="left" vertical="center" shrinkToFit="1"/>
    </xf>
    <xf numFmtId="0" fontId="54" fillId="0" borderId="0" xfId="0" applyFont="1" applyFill="1" applyBorder="1" applyAlignment="1">
      <alignment horizontal="left" vertical="center" shrinkToFit="1"/>
    </xf>
    <xf numFmtId="0" fontId="42" fillId="0" borderId="11" xfId="106" applyFont="1" applyBorder="1" applyAlignment="1">
      <alignment horizontal="center" shrinkToFit="1"/>
    </xf>
    <xf numFmtId="178" fontId="60" fillId="0" borderId="17" xfId="0" applyNumberFormat="1" applyFont="1" applyFill="1" applyBorder="1" applyAlignment="1">
      <alignment horizontal="center" vertical="center" wrapText="1" shrinkToFit="1"/>
    </xf>
    <xf numFmtId="178" fontId="60" fillId="0" borderId="27" xfId="0" applyNumberFormat="1" applyFont="1" applyFill="1" applyBorder="1" applyAlignment="1">
      <alignment horizontal="center" vertical="center" wrapText="1" shrinkToFit="1"/>
    </xf>
    <xf numFmtId="178" fontId="60" fillId="0" borderId="13" xfId="0" applyNumberFormat="1" applyFont="1" applyFill="1" applyBorder="1" applyAlignment="1">
      <alignment horizontal="center" vertical="center" wrapText="1" shrinkToFit="1"/>
    </xf>
    <xf numFmtId="0" fontId="59" fillId="0" borderId="15" xfId="0" applyFont="1" applyFill="1" applyBorder="1" applyAlignment="1">
      <alignment horizontal="center" vertical="center" wrapText="1"/>
    </xf>
    <xf numFmtId="178" fontId="60" fillId="0" borderId="16" xfId="0" applyNumberFormat="1" applyFont="1" applyFill="1" applyBorder="1" applyAlignment="1">
      <alignment horizontal="center" vertical="center" wrapText="1" shrinkToFit="1"/>
    </xf>
    <xf numFmtId="0" fontId="59" fillId="0" borderId="15" xfId="41" applyFont="1" applyFill="1" applyBorder="1" applyAlignment="1">
      <alignment horizontal="center" vertical="center" wrapText="1" shrinkToFit="1"/>
    </xf>
    <xf numFmtId="178" fontId="60" fillId="0" borderId="15" xfId="0" applyNumberFormat="1" applyFont="1" applyFill="1" applyBorder="1" applyAlignment="1">
      <alignment horizontal="center" vertical="center" wrapText="1" shrinkToFit="1"/>
    </xf>
    <xf numFmtId="0" fontId="59" fillId="0" borderId="16" xfId="0" applyFont="1" applyFill="1" applyBorder="1" applyAlignment="1">
      <alignment horizontal="center" vertical="center" wrapText="1"/>
    </xf>
    <xf numFmtId="0" fontId="59" fillId="0" borderId="17" xfId="0" applyFont="1" applyFill="1" applyBorder="1" applyAlignment="1">
      <alignment horizontal="center" vertical="center" wrapText="1"/>
    </xf>
    <xf numFmtId="178" fontId="60" fillId="0" borderId="18" xfId="0" applyNumberFormat="1" applyFont="1" applyFill="1" applyBorder="1" applyAlignment="1">
      <alignment horizontal="center" vertical="center" wrapText="1" shrinkToFit="1"/>
    </xf>
    <xf numFmtId="0" fontId="59" fillId="0" borderId="17" xfId="0" applyFont="1" applyBorder="1" applyAlignment="1">
      <alignment horizontal="center" vertical="center" wrapText="1"/>
    </xf>
    <xf numFmtId="0" fontId="54" fillId="0" borderId="0" xfId="0" applyFont="1" applyFill="1" applyBorder="1" applyAlignment="1">
      <alignment horizontal="left" vertical="center" shrinkToFit="1"/>
    </xf>
    <xf numFmtId="0" fontId="40" fillId="0" borderId="22" xfId="106" applyFont="1" applyBorder="1" applyAlignment="1">
      <alignment horizontal="center" shrinkToFit="1"/>
    </xf>
    <xf numFmtId="0" fontId="40" fillId="0" borderId="10" xfId="106" applyFont="1" applyBorder="1" applyAlignment="1">
      <alignment horizontal="center" shrinkToFit="1"/>
    </xf>
    <xf numFmtId="0" fontId="42" fillId="0" borderId="22" xfId="106" applyFont="1" applyBorder="1" applyAlignment="1">
      <alignment horizontal="center" shrinkToFit="1"/>
    </xf>
    <xf numFmtId="0" fontId="42" fillId="0" borderId="10" xfId="106" applyFont="1" applyBorder="1" applyAlignment="1">
      <alignment horizontal="center" shrinkToFit="1"/>
    </xf>
    <xf numFmtId="0" fontId="40" fillId="0" borderId="29" xfId="106" applyFont="1" applyBorder="1" applyAlignment="1">
      <alignment horizontal="center" shrinkToFit="1"/>
    </xf>
    <xf numFmtId="0" fontId="40" fillId="0" borderId="30" xfId="106" applyFont="1" applyBorder="1" applyAlignment="1">
      <alignment horizontal="center" shrinkToFit="1"/>
    </xf>
    <xf numFmtId="0" fontId="53" fillId="0" borderId="29" xfId="106" applyFont="1" applyBorder="1" applyAlignment="1">
      <alignment horizontal="center" shrinkToFit="1"/>
    </xf>
    <xf numFmtId="0" fontId="53" fillId="0" borderId="30" xfId="106" applyFont="1" applyBorder="1" applyAlignment="1">
      <alignment horizontal="center" shrinkToFit="1"/>
    </xf>
    <xf numFmtId="0" fontId="43" fillId="0" borderId="22" xfId="106" applyFont="1" applyBorder="1" applyAlignment="1">
      <alignment horizontal="center" shrinkToFit="1"/>
    </xf>
    <xf numFmtId="0" fontId="35" fillId="24" borderId="13" xfId="0" applyFont="1" applyFill="1" applyBorder="1" applyAlignment="1">
      <alignment horizontal="center" vertical="center" wrapText="1" shrinkToFit="1"/>
    </xf>
    <xf numFmtId="0" fontId="35" fillId="24" borderId="17" xfId="0" applyFont="1" applyFill="1" applyBorder="1" applyAlignment="1">
      <alignment horizontal="center" vertical="center" wrapText="1" shrinkToFit="1"/>
    </xf>
    <xf numFmtId="0" fontId="36" fillId="24" borderId="13" xfId="0" applyFont="1" applyFill="1" applyBorder="1" applyAlignment="1">
      <alignment horizontal="center" vertical="center" shrinkToFit="1"/>
    </xf>
    <xf numFmtId="0" fontId="19" fillId="24" borderId="17" xfId="0" applyFont="1" applyFill="1" applyBorder="1" applyAlignment="1">
      <alignment horizontal="center" vertical="center" shrinkToFit="1"/>
    </xf>
    <xf numFmtId="0" fontId="35" fillId="24" borderId="13" xfId="0" applyFont="1" applyFill="1" applyBorder="1" applyAlignment="1">
      <alignment horizontal="center" vertical="center" wrapText="1"/>
    </xf>
    <xf numFmtId="0" fontId="35" fillId="24" borderId="17" xfId="0" applyFont="1" applyFill="1" applyBorder="1" applyAlignment="1">
      <alignment horizontal="center" vertical="center" wrapText="1"/>
    </xf>
    <xf numFmtId="0" fontId="36" fillId="24" borderId="28" xfId="0" applyFont="1" applyFill="1" applyBorder="1" applyAlignment="1">
      <alignment horizontal="center" vertical="center" shrinkToFit="1"/>
    </xf>
    <xf numFmtId="0" fontId="36" fillId="24" borderId="27" xfId="0" applyFont="1" applyFill="1" applyBorder="1" applyAlignment="1">
      <alignment horizontal="center" vertical="center" shrinkToFit="1"/>
    </xf>
    <xf numFmtId="0" fontId="51" fillId="0" borderId="0" xfId="0" applyFont="1" applyBorder="1" applyAlignment="1">
      <alignment horizontal="left" vertical="center" shrinkToFit="1"/>
    </xf>
    <xf numFmtId="0" fontId="52" fillId="0" borderId="0" xfId="0" applyFont="1" applyBorder="1" applyAlignment="1">
      <alignment horizontal="left" vertical="center" shrinkToFit="1"/>
    </xf>
    <xf numFmtId="0" fontId="34" fillId="24" borderId="19" xfId="0" applyFont="1" applyFill="1" applyBorder="1" applyAlignment="1">
      <alignment horizontal="center" vertical="center" shrinkToFit="1"/>
    </xf>
    <xf numFmtId="0" fontId="34" fillId="24" borderId="21" xfId="0" applyFont="1" applyFill="1" applyBorder="1" applyAlignment="1">
      <alignment horizontal="center" vertical="center" shrinkToFit="1"/>
    </xf>
    <xf numFmtId="0" fontId="34" fillId="24" borderId="13" xfId="0" applyFont="1" applyFill="1" applyBorder="1" applyAlignment="1">
      <alignment horizontal="center" vertical="center" shrinkToFit="1"/>
    </xf>
    <xf numFmtId="0" fontId="34" fillId="24" borderId="17" xfId="0" applyFont="1" applyFill="1" applyBorder="1" applyAlignment="1">
      <alignment horizontal="center" vertical="center" shrinkToFit="1"/>
    </xf>
    <xf numFmtId="0" fontId="19" fillId="24" borderId="13" xfId="0" applyFont="1" applyFill="1" applyBorder="1" applyAlignment="1">
      <alignment horizontal="center" vertical="center" shrinkToFit="1"/>
    </xf>
  </cellXfs>
  <cellStyles count="107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101" xfId="104"/>
    <cellStyle name="一般 116" xfId="89"/>
    <cellStyle name="一般 16" xfId="90"/>
    <cellStyle name="一般 19" xfId="91"/>
    <cellStyle name="一般 2" xfId="38"/>
    <cellStyle name="一般 27" xfId="39"/>
    <cellStyle name="一般 3" xfId="40"/>
    <cellStyle name="一般 4" xfId="1"/>
    <cellStyle name="一般 4 2" xfId="105"/>
    <cellStyle name="一般 41" xfId="93"/>
    <cellStyle name="一般 47" xfId="92"/>
    <cellStyle name="一般 57" xfId="96"/>
    <cellStyle name="一般 63" xfId="97"/>
    <cellStyle name="一般 65" xfId="98"/>
    <cellStyle name="一般 66" xfId="99"/>
    <cellStyle name="一般 80" xfId="100"/>
    <cellStyle name="一般 81" xfId="101"/>
    <cellStyle name="一般 88" xfId="94"/>
    <cellStyle name="一般 89" xfId="95"/>
    <cellStyle name="一般 95" xfId="102"/>
    <cellStyle name="一般 96" xfId="103"/>
    <cellStyle name="一般_Sheet1" xfId="41"/>
    <cellStyle name="一般_清江10202-3月菜單_0111-送印" xfId="106"/>
    <cellStyle name="中等 2" xfId="43"/>
    <cellStyle name="中等 3" xfId="42"/>
    <cellStyle name="合計 2" xfId="45"/>
    <cellStyle name="合計 3" xfId="44"/>
    <cellStyle name="好 2" xfId="47"/>
    <cellStyle name="好 3" xfId="46"/>
    <cellStyle name="百分比 2" xfId="48"/>
    <cellStyle name="計算方式 2" xfId="50"/>
    <cellStyle name="計算方式 3" xfId="49"/>
    <cellStyle name="連結的儲存格 2" xfId="52"/>
    <cellStyle name="連結的儲存格 3" xfId="51"/>
    <cellStyle name="備註 2" xfId="54"/>
    <cellStyle name="備註 3" xfId="53"/>
    <cellStyle name="說明文字 2" xfId="56"/>
    <cellStyle name="說明文字 3" xfId="55"/>
    <cellStyle name="輔色1 2" xfId="58"/>
    <cellStyle name="輔色1 3" xfId="57"/>
    <cellStyle name="輔色2 2" xfId="60"/>
    <cellStyle name="輔色2 3" xfId="59"/>
    <cellStyle name="輔色3 2" xfId="62"/>
    <cellStyle name="輔色3 3" xfId="61"/>
    <cellStyle name="輔色4 2" xfId="64"/>
    <cellStyle name="輔色4 3" xfId="63"/>
    <cellStyle name="輔色5 2" xfId="66"/>
    <cellStyle name="輔色5 3" xfId="65"/>
    <cellStyle name="輔色6 2" xfId="68"/>
    <cellStyle name="輔色6 3" xfId="67"/>
    <cellStyle name="標題 1 2" xfId="71"/>
    <cellStyle name="標題 1 3" xfId="70"/>
    <cellStyle name="標題 2 2" xfId="73"/>
    <cellStyle name="標題 2 3" xfId="72"/>
    <cellStyle name="標題 3 2" xfId="75"/>
    <cellStyle name="標題 3 3" xfId="74"/>
    <cellStyle name="標題 4 2" xfId="77"/>
    <cellStyle name="標題 4 3" xfId="76"/>
    <cellStyle name="標題 5" xfId="78"/>
    <cellStyle name="標題 6" xfId="69"/>
    <cellStyle name="輸入 2" xfId="80"/>
    <cellStyle name="輸入 3" xfId="79"/>
    <cellStyle name="輸出 2" xfId="82"/>
    <cellStyle name="輸出 3" xfId="81"/>
    <cellStyle name="檢查儲存格 2" xfId="84"/>
    <cellStyle name="檢查儲存格 3" xfId="83"/>
    <cellStyle name="壞 2" xfId="86"/>
    <cellStyle name="壞 3" xfId="85"/>
    <cellStyle name="警告文字 2" xfId="88"/>
    <cellStyle name="警告文字 3" xfId="87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5" name="Picture 44" descr="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0" y="594633"/>
          <a:ext cx="321128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8063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82754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4429" y="246742"/>
          <a:ext cx="8436429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8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99B7C2-4387-2749-852E-45DE8F31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693" y="265339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B35DA439-4F80-49C7-A893-E27A3EFE4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9A7EAC90-CEF7-4833-9BFE-53F930199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A14C94A9-839B-4239-9D71-F44D8CC9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EA823829-768E-4ADB-B06B-3A8F60B54D13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9871348F-10DC-498F-A63C-4E882648F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985E95DA-9E9D-4C9C-8D97-74B2D05CB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A1EA896B-8E95-44B2-8272-A11DC557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6D6A64BB-AD70-439E-8DD0-68283583F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D3285D2-1CAD-45BD-9BBD-6416B013AD03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56F4C95-A638-4C31-9509-3BA829645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3913AF91-7B9F-42CE-930D-86EC9622F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D93A99DF-0A18-45B9-ABA8-FC1FF3716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CBE7FF-D3F9-4C7D-BD93-71E51C2F9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8B0F0DA1-16AC-49CC-8312-377F31409237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6DADE75A-4026-44FC-9CCF-8476F5CA9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467D6FC7-6DA4-4017-A211-C66C8506C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271EFB34-9C49-4947-845E-31E25F88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401BC133-7D51-4033-8D8A-4C419E971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EF20306-FB14-48CA-A1D0-A02237ECF8FF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690A8B3-0346-4248-A5D9-E6890CE47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2E7421F-00D0-4990-85C0-151AB370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E9155E6C-CB95-4014-A435-4BE16527B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A0A34108-F3B0-4D32-875E-2A4122B1B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A649E276-F85F-4566-9B9C-8FF3C88D73E3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89F1696F-7E1F-4210-B97D-A6D0EEBB2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2C876AD-19B6-4596-B389-ED7D4C66A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34E92606-F237-428E-8BE3-6AB86C5EE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7B1DBFC0-D852-4BB1-BCD3-FB46FF75F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11922642-F221-4684-B5C1-C66F07E3931F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A78F2394-B336-41A5-860D-4D27EB16C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E12" sqref="E12"/>
    </sheetView>
  </sheetViews>
  <sheetFormatPr defaultColWidth="9" defaultRowHeight="19.5"/>
  <cols>
    <col min="1" max="1" width="3.6328125" style="27" customWidth="1"/>
    <col min="2" max="2" width="3" style="27" customWidth="1"/>
    <col min="3" max="3" width="40.36328125" style="27" customWidth="1"/>
    <col min="4" max="4" width="35.6328125" style="27" customWidth="1"/>
    <col min="5" max="5" width="40.90625" style="27" customWidth="1"/>
    <col min="6" max="6" width="26" style="27" customWidth="1"/>
    <col min="7" max="7" width="38.453125" style="27" customWidth="1"/>
    <col min="8" max="10" width="7.6328125" style="27" customWidth="1"/>
    <col min="11" max="17" width="5" style="23" customWidth="1"/>
    <col min="18" max="16384" width="9" style="25"/>
  </cols>
  <sheetData>
    <row r="1" spans="1:30" s="3" customFormat="1">
      <c r="A1" s="126" t="s">
        <v>112</v>
      </c>
      <c r="B1" s="127"/>
      <c r="C1" s="127"/>
      <c r="D1" s="127"/>
      <c r="E1" s="127"/>
      <c r="F1" s="127"/>
      <c r="G1" s="127"/>
      <c r="H1" s="127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28" t="s">
        <v>6</v>
      </c>
      <c r="B3" s="130" t="s">
        <v>7</v>
      </c>
      <c r="C3" s="132" t="s">
        <v>8</v>
      </c>
      <c r="D3" s="132" t="s">
        <v>9</v>
      </c>
      <c r="E3" s="132" t="s">
        <v>10</v>
      </c>
      <c r="F3" s="132" t="s">
        <v>11</v>
      </c>
      <c r="G3" s="120" t="s">
        <v>12</v>
      </c>
      <c r="H3" s="120" t="s">
        <v>13</v>
      </c>
      <c r="I3" s="120" t="s">
        <v>14</v>
      </c>
      <c r="J3" s="124" t="s">
        <v>41</v>
      </c>
      <c r="K3" s="122" t="s">
        <v>39</v>
      </c>
      <c r="L3" s="118" t="s">
        <v>40</v>
      </c>
      <c r="M3" s="118" t="s">
        <v>15</v>
      </c>
      <c r="N3" s="118" t="s">
        <v>16</v>
      </c>
      <c r="O3" s="118" t="s">
        <v>17</v>
      </c>
      <c r="P3" s="118" t="s">
        <v>18</v>
      </c>
      <c r="Q3" s="54" t="s">
        <v>19</v>
      </c>
    </row>
    <row r="4" spans="1:30" s="11" customFormat="1" ht="95.25" customHeight="1" thickBot="1">
      <c r="A4" s="129"/>
      <c r="B4" s="131"/>
      <c r="C4" s="121"/>
      <c r="D4" s="121"/>
      <c r="E4" s="121"/>
      <c r="F4" s="121"/>
      <c r="G4" s="121"/>
      <c r="H4" s="121"/>
      <c r="I4" s="121"/>
      <c r="J4" s="125"/>
      <c r="K4" s="123"/>
      <c r="L4" s="119"/>
      <c r="M4" s="119"/>
      <c r="N4" s="119"/>
      <c r="O4" s="119"/>
      <c r="P4" s="119"/>
      <c r="Q4" s="55" t="s">
        <v>20</v>
      </c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</row>
    <row r="5" spans="1:30" s="15" customFormat="1" ht="57.75" hidden="1" customHeight="1">
      <c r="A5" s="44">
        <v>45257</v>
      </c>
      <c r="B5" s="12" t="s">
        <v>34</v>
      </c>
      <c r="C5" s="62"/>
      <c r="D5" s="63"/>
      <c r="E5" s="62"/>
      <c r="F5" s="64"/>
      <c r="G5" s="65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9" t="e">
        <f>K5*70+L5*75+M5*25+N5*150+O5*45+P5*60</f>
        <v>#REF!</v>
      </c>
    </row>
    <row r="6" spans="1:30" s="15" customFormat="1" ht="59.25" hidden="1" customHeight="1">
      <c r="A6" s="43">
        <f>A5+1</f>
        <v>45258</v>
      </c>
      <c r="B6" s="16" t="s">
        <v>35</v>
      </c>
      <c r="C6" s="66"/>
      <c r="D6" s="62"/>
      <c r="E6" s="67"/>
      <c r="F6" s="68"/>
      <c r="G6" s="65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29" si="0">IF(I6="鮮奶",0.8,0)</f>
        <v>0</v>
      </c>
      <c r="O6" s="18" t="e">
        <f>#REF!</f>
        <v>#REF!</v>
      </c>
      <c r="P6" s="18">
        <f t="shared" ref="P6:P29" si="1">IF(H6="水果",1,0)</f>
        <v>0</v>
      </c>
      <c r="Q6" s="50" t="e">
        <f t="shared" ref="Q6:Q29" si="2">K6*70+L6*75+M6*25+N6*150+O6*45+P6*60</f>
        <v>#REF!</v>
      </c>
    </row>
    <row r="7" spans="1:30" s="15" customFormat="1" ht="59.25" hidden="1" customHeight="1">
      <c r="A7" s="43">
        <f>A6+1</f>
        <v>45259</v>
      </c>
      <c r="B7" s="16" t="s">
        <v>36</v>
      </c>
      <c r="C7" s="66"/>
      <c r="D7" s="62"/>
      <c r="E7" s="69"/>
      <c r="F7" s="68"/>
      <c r="G7" s="62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50" t="e">
        <f t="shared" si="2"/>
        <v>#REF!</v>
      </c>
    </row>
    <row r="8" spans="1:30" s="15" customFormat="1" ht="59.25" hidden="1" customHeight="1">
      <c r="A8" s="43">
        <f>A7+1</f>
        <v>45260</v>
      </c>
      <c r="B8" s="16" t="s">
        <v>2</v>
      </c>
      <c r="C8" s="66"/>
      <c r="D8" s="62"/>
      <c r="E8" s="62"/>
      <c r="F8" s="62"/>
      <c r="G8" s="65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50" t="e">
        <f t="shared" si="2"/>
        <v>#REF!</v>
      </c>
    </row>
    <row r="9" spans="1:30" s="20" customFormat="1" ht="74.25" customHeight="1" thickBot="1">
      <c r="A9" s="51">
        <f>A8+1</f>
        <v>45261</v>
      </c>
      <c r="B9" s="19" t="s">
        <v>3</v>
      </c>
      <c r="C9" s="77" t="s">
        <v>90</v>
      </c>
      <c r="D9" s="97" t="s">
        <v>84</v>
      </c>
      <c r="E9" s="97" t="s">
        <v>45</v>
      </c>
      <c r="F9" s="79" t="s">
        <v>82</v>
      </c>
      <c r="G9" s="98" t="s">
        <v>119</v>
      </c>
      <c r="H9" s="85" t="s">
        <v>94</v>
      </c>
      <c r="I9" s="86"/>
      <c r="J9" s="86"/>
      <c r="K9" s="52">
        <v>4</v>
      </c>
      <c r="L9" s="52">
        <v>4.1000000000000005</v>
      </c>
      <c r="M9" s="52">
        <v>0.94</v>
      </c>
      <c r="N9" s="52">
        <f t="shared" si="0"/>
        <v>0</v>
      </c>
      <c r="O9" s="52">
        <v>2.5</v>
      </c>
      <c r="P9" s="52">
        <f t="shared" si="1"/>
        <v>1</v>
      </c>
      <c r="Q9" s="53">
        <f t="shared" si="2"/>
        <v>783.5</v>
      </c>
      <c r="AB9" s="74"/>
    </row>
    <row r="10" spans="1:30" s="15" customFormat="1" ht="59.25" customHeight="1">
      <c r="A10" s="57">
        <f>A9+3</f>
        <v>45264</v>
      </c>
      <c r="B10" s="56" t="s">
        <v>4</v>
      </c>
      <c r="C10" s="80" t="s">
        <v>43</v>
      </c>
      <c r="D10" s="99" t="s">
        <v>65</v>
      </c>
      <c r="E10" s="100" t="s">
        <v>56</v>
      </c>
      <c r="F10" s="82" t="s">
        <v>78</v>
      </c>
      <c r="G10" s="101" t="s">
        <v>91</v>
      </c>
      <c r="H10" s="87" t="s">
        <v>94</v>
      </c>
      <c r="I10" s="87"/>
      <c r="J10" s="87"/>
      <c r="K10" s="58">
        <v>4</v>
      </c>
      <c r="L10" s="58">
        <v>1.6</v>
      </c>
      <c r="M10" s="58">
        <v>1.6</v>
      </c>
      <c r="N10" s="58">
        <f>IF(I10="鮮奶",0.8,0)</f>
        <v>0</v>
      </c>
      <c r="O10" s="58">
        <v>2.5</v>
      </c>
      <c r="P10" s="14">
        <f t="shared" si="1"/>
        <v>1</v>
      </c>
      <c r="Q10" s="49">
        <f t="shared" si="2"/>
        <v>612.5</v>
      </c>
      <c r="T10" s="74"/>
      <c r="U10" s="74"/>
      <c r="V10" s="74"/>
    </row>
    <row r="11" spans="1:30" s="15" customFormat="1" ht="59.25" customHeight="1">
      <c r="A11" s="43">
        <f>A10+1</f>
        <v>45265</v>
      </c>
      <c r="B11" s="16" t="s">
        <v>5</v>
      </c>
      <c r="C11" s="83" t="s">
        <v>120</v>
      </c>
      <c r="D11" s="101" t="s">
        <v>101</v>
      </c>
      <c r="E11" s="102" t="s">
        <v>93</v>
      </c>
      <c r="F11" s="82" t="s">
        <v>77</v>
      </c>
      <c r="G11" s="101" t="s">
        <v>121</v>
      </c>
      <c r="H11" s="88"/>
      <c r="I11" s="88" t="s">
        <v>96</v>
      </c>
      <c r="J11" s="88"/>
      <c r="K11" s="18">
        <v>4.29</v>
      </c>
      <c r="L11" s="18">
        <v>2.98</v>
      </c>
      <c r="M11" s="18">
        <v>2.37</v>
      </c>
      <c r="N11" s="18">
        <f t="shared" si="0"/>
        <v>0.8</v>
      </c>
      <c r="O11" s="18">
        <v>2.5</v>
      </c>
      <c r="P11" s="18">
        <f t="shared" si="1"/>
        <v>0</v>
      </c>
      <c r="Q11" s="50">
        <f t="shared" si="2"/>
        <v>815.55</v>
      </c>
      <c r="U11" s="71"/>
      <c r="AA11" s="72"/>
    </row>
    <row r="12" spans="1:30" s="15" customFormat="1" ht="59.25" customHeight="1">
      <c r="A12" s="43">
        <f>A11+1</f>
        <v>45266</v>
      </c>
      <c r="B12" s="16" t="s">
        <v>1</v>
      </c>
      <c r="C12" s="82" t="s">
        <v>60</v>
      </c>
      <c r="D12" s="103" t="s">
        <v>122</v>
      </c>
      <c r="E12" s="100" t="s">
        <v>123</v>
      </c>
      <c r="F12" s="82" t="s">
        <v>53</v>
      </c>
      <c r="G12" s="103" t="s">
        <v>61</v>
      </c>
      <c r="H12" s="88" t="s">
        <v>94</v>
      </c>
      <c r="I12" s="88"/>
      <c r="J12" s="88"/>
      <c r="K12" s="18">
        <v>4</v>
      </c>
      <c r="L12" s="18">
        <v>2.54</v>
      </c>
      <c r="M12" s="18">
        <v>2.0699999999999998</v>
      </c>
      <c r="N12" s="18">
        <f t="shared" si="0"/>
        <v>0</v>
      </c>
      <c r="O12" s="18">
        <v>2.5</v>
      </c>
      <c r="P12" s="18">
        <f t="shared" si="1"/>
        <v>1</v>
      </c>
      <c r="Q12" s="50">
        <f t="shared" si="2"/>
        <v>694.75</v>
      </c>
    </row>
    <row r="13" spans="1:30" s="15" customFormat="1" ht="59.25" customHeight="1">
      <c r="A13" s="43">
        <f>A12+1</f>
        <v>45267</v>
      </c>
      <c r="B13" s="16" t="s">
        <v>2</v>
      </c>
      <c r="C13" s="82" t="s">
        <v>58</v>
      </c>
      <c r="D13" s="101" t="s">
        <v>124</v>
      </c>
      <c r="E13" s="104" t="s">
        <v>125</v>
      </c>
      <c r="F13" s="82" t="s">
        <v>72</v>
      </c>
      <c r="G13" s="103" t="s">
        <v>62</v>
      </c>
      <c r="H13" s="88" t="s">
        <v>94</v>
      </c>
      <c r="I13" s="88"/>
      <c r="J13" s="88"/>
      <c r="K13" s="18">
        <v>5.16</v>
      </c>
      <c r="L13" s="18">
        <v>2.42</v>
      </c>
      <c r="M13" s="18">
        <v>1.74</v>
      </c>
      <c r="N13" s="18">
        <f t="shared" si="0"/>
        <v>0</v>
      </c>
      <c r="O13" s="18">
        <v>2.5</v>
      </c>
      <c r="P13" s="18">
        <f t="shared" si="1"/>
        <v>1</v>
      </c>
      <c r="Q13" s="50">
        <f t="shared" si="2"/>
        <v>758.7</v>
      </c>
    </row>
    <row r="14" spans="1:30" s="15" customFormat="1" ht="59.25" customHeight="1" thickBot="1">
      <c r="A14" s="51">
        <f>A13+1</f>
        <v>45268</v>
      </c>
      <c r="B14" s="19" t="s">
        <v>3</v>
      </c>
      <c r="C14" s="79" t="s">
        <v>57</v>
      </c>
      <c r="D14" s="97" t="s">
        <v>85</v>
      </c>
      <c r="E14" s="105" t="s">
        <v>105</v>
      </c>
      <c r="F14" s="78" t="s">
        <v>52</v>
      </c>
      <c r="G14" s="97" t="s">
        <v>79</v>
      </c>
      <c r="H14" s="89" t="s">
        <v>94</v>
      </c>
      <c r="I14" s="86"/>
      <c r="J14" s="86"/>
      <c r="K14" s="18">
        <v>4.9000000000000004</v>
      </c>
      <c r="L14" s="18">
        <v>3.4400000000000004</v>
      </c>
      <c r="M14" s="18">
        <v>0.97</v>
      </c>
      <c r="N14" s="18">
        <f t="shared" si="0"/>
        <v>0</v>
      </c>
      <c r="O14" s="18">
        <v>0</v>
      </c>
      <c r="P14" s="18">
        <f t="shared" si="1"/>
        <v>1</v>
      </c>
      <c r="Q14" s="50">
        <f t="shared" si="2"/>
        <v>685.25</v>
      </c>
      <c r="S14" s="74"/>
      <c r="V14" s="71"/>
    </row>
    <row r="15" spans="1:30" s="15" customFormat="1" ht="59.25" customHeight="1">
      <c r="A15" s="57">
        <f>A14+3</f>
        <v>45271</v>
      </c>
      <c r="B15" s="56" t="s">
        <v>4</v>
      </c>
      <c r="C15" s="80" t="s">
        <v>63</v>
      </c>
      <c r="D15" s="101" t="s">
        <v>126</v>
      </c>
      <c r="E15" s="101" t="s">
        <v>108</v>
      </c>
      <c r="F15" s="83" t="s">
        <v>74</v>
      </c>
      <c r="G15" s="104" t="s">
        <v>127</v>
      </c>
      <c r="H15" s="87" t="s">
        <v>94</v>
      </c>
      <c r="I15" s="87"/>
      <c r="J15" s="87"/>
      <c r="K15" s="14">
        <v>4.5</v>
      </c>
      <c r="L15" s="14">
        <v>2.2000000000000002</v>
      </c>
      <c r="M15" s="14">
        <v>1.84</v>
      </c>
      <c r="N15" s="14">
        <f t="shared" si="0"/>
        <v>0</v>
      </c>
      <c r="O15" s="14">
        <v>0</v>
      </c>
      <c r="P15" s="14">
        <f t="shared" si="1"/>
        <v>1</v>
      </c>
      <c r="Q15" s="49">
        <f t="shared" si="2"/>
        <v>586</v>
      </c>
    </row>
    <row r="16" spans="1:30" s="15" customFormat="1" ht="59.25" customHeight="1">
      <c r="A16" s="43">
        <f>A15+1</f>
        <v>45272</v>
      </c>
      <c r="B16" s="16" t="s">
        <v>5</v>
      </c>
      <c r="C16" s="81" t="s">
        <v>58</v>
      </c>
      <c r="D16" s="101" t="s">
        <v>128</v>
      </c>
      <c r="E16" s="103" t="s">
        <v>129</v>
      </c>
      <c r="F16" s="82" t="s">
        <v>75</v>
      </c>
      <c r="G16" s="103" t="s">
        <v>130</v>
      </c>
      <c r="H16" s="88"/>
      <c r="I16" s="88"/>
      <c r="J16" s="88" t="s">
        <v>95</v>
      </c>
      <c r="K16" s="18">
        <v>5.1000000000000005</v>
      </c>
      <c r="L16" s="18">
        <v>2.64</v>
      </c>
      <c r="M16" s="18">
        <v>1.72</v>
      </c>
      <c r="N16" s="18">
        <f t="shared" si="0"/>
        <v>0</v>
      </c>
      <c r="O16" s="18">
        <v>0.3</v>
      </c>
      <c r="P16" s="18">
        <f t="shared" si="1"/>
        <v>0</v>
      </c>
      <c r="Q16" s="50">
        <f t="shared" si="2"/>
        <v>611.5</v>
      </c>
      <c r="S16" s="74"/>
      <c r="V16" s="72"/>
    </row>
    <row r="17" spans="1:23" s="15" customFormat="1" ht="69.75" customHeight="1">
      <c r="A17" s="43">
        <f>A16+1</f>
        <v>45273</v>
      </c>
      <c r="B17" s="16" t="s">
        <v>1</v>
      </c>
      <c r="C17" s="82" t="s">
        <v>54</v>
      </c>
      <c r="D17" s="103" t="s">
        <v>59</v>
      </c>
      <c r="E17" s="103" t="s">
        <v>42</v>
      </c>
      <c r="F17" s="82" t="s">
        <v>76</v>
      </c>
      <c r="G17" s="103" t="s">
        <v>111</v>
      </c>
      <c r="H17" s="88" t="s">
        <v>94</v>
      </c>
      <c r="I17" s="88"/>
      <c r="J17" s="88"/>
      <c r="K17" s="18">
        <v>4</v>
      </c>
      <c r="L17" s="18">
        <v>4.3900000000000006</v>
      </c>
      <c r="M17" s="18">
        <v>1.28</v>
      </c>
      <c r="N17" s="18">
        <f t="shared" si="0"/>
        <v>0</v>
      </c>
      <c r="O17" s="18">
        <v>2.5</v>
      </c>
      <c r="P17" s="18">
        <f t="shared" si="1"/>
        <v>1</v>
      </c>
      <c r="Q17" s="50">
        <f t="shared" si="2"/>
        <v>813.75</v>
      </c>
      <c r="T17" s="35"/>
    </row>
    <row r="18" spans="1:23" s="15" customFormat="1" ht="59.25" customHeight="1">
      <c r="A18" s="43">
        <f>A17+1</f>
        <v>45274</v>
      </c>
      <c r="B18" s="16" t="s">
        <v>2</v>
      </c>
      <c r="C18" s="82" t="s">
        <v>55</v>
      </c>
      <c r="D18" s="103" t="s">
        <v>131</v>
      </c>
      <c r="E18" s="103" t="s">
        <v>132</v>
      </c>
      <c r="F18" s="82" t="s">
        <v>77</v>
      </c>
      <c r="G18" s="100" t="s">
        <v>133</v>
      </c>
      <c r="H18" s="88"/>
      <c r="I18" s="88" t="s">
        <v>96</v>
      </c>
      <c r="J18" s="88"/>
      <c r="K18" s="18">
        <v>4.4799999999999995</v>
      </c>
      <c r="L18" s="18">
        <v>2.42</v>
      </c>
      <c r="M18" s="18">
        <v>1.42</v>
      </c>
      <c r="N18" s="18">
        <f t="shared" si="0"/>
        <v>0.8</v>
      </c>
      <c r="O18" s="18">
        <v>2.5</v>
      </c>
      <c r="P18" s="18">
        <f t="shared" si="1"/>
        <v>0</v>
      </c>
      <c r="Q18" s="50">
        <f t="shared" si="2"/>
        <v>763.09999999999991</v>
      </c>
      <c r="S18" s="72"/>
      <c r="U18" s="76"/>
    </row>
    <row r="19" spans="1:23" s="15" customFormat="1" ht="59.25" customHeight="1" thickBot="1">
      <c r="A19" s="51">
        <f>A18+1</f>
        <v>45275</v>
      </c>
      <c r="B19" s="19" t="s">
        <v>44</v>
      </c>
      <c r="C19" s="78" t="s">
        <v>86</v>
      </c>
      <c r="D19" s="101" t="s">
        <v>102</v>
      </c>
      <c r="E19" s="78" t="s">
        <v>134</v>
      </c>
      <c r="F19" s="78" t="s">
        <v>51</v>
      </c>
      <c r="G19" s="105" t="s">
        <v>89</v>
      </c>
      <c r="H19" s="86" t="s">
        <v>94</v>
      </c>
      <c r="I19" s="86"/>
      <c r="J19" s="86"/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f t="shared" si="1"/>
        <v>1</v>
      </c>
      <c r="Q19" s="53">
        <f t="shared" si="2"/>
        <v>60</v>
      </c>
      <c r="T19" s="76"/>
      <c r="U19" s="74"/>
    </row>
    <row r="20" spans="1:23" s="15" customFormat="1" ht="59.25" customHeight="1">
      <c r="A20" s="57">
        <f>A19+3</f>
        <v>45278</v>
      </c>
      <c r="B20" s="56" t="s">
        <v>4</v>
      </c>
      <c r="C20" s="83" t="s">
        <v>67</v>
      </c>
      <c r="D20" s="99" t="s">
        <v>136</v>
      </c>
      <c r="E20" s="101" t="s">
        <v>135</v>
      </c>
      <c r="F20" s="83" t="s">
        <v>69</v>
      </c>
      <c r="G20" s="101" t="s">
        <v>137</v>
      </c>
      <c r="H20" s="87"/>
      <c r="I20" s="87"/>
      <c r="J20" s="87" t="s">
        <v>95</v>
      </c>
      <c r="K20" s="58">
        <v>4.4000000000000004</v>
      </c>
      <c r="L20" s="58">
        <v>3.4400000000000004</v>
      </c>
      <c r="M20" s="58">
        <v>1.47</v>
      </c>
      <c r="N20" s="58">
        <f t="shared" si="0"/>
        <v>0</v>
      </c>
      <c r="O20" s="58">
        <v>2.5</v>
      </c>
      <c r="P20" s="58">
        <f t="shared" si="1"/>
        <v>0</v>
      </c>
      <c r="Q20" s="59">
        <f t="shared" si="2"/>
        <v>715.25</v>
      </c>
      <c r="U20" s="61"/>
    </row>
    <row r="21" spans="1:23" s="15" customFormat="1" ht="59.25" customHeight="1">
      <c r="A21" s="43">
        <f>A20+1</f>
        <v>45279</v>
      </c>
      <c r="B21" s="16" t="s">
        <v>5</v>
      </c>
      <c r="C21" s="82" t="s">
        <v>55</v>
      </c>
      <c r="D21" s="106" t="s">
        <v>139</v>
      </c>
      <c r="E21" s="101" t="s">
        <v>83</v>
      </c>
      <c r="F21" s="83" t="s">
        <v>70</v>
      </c>
      <c r="G21" s="103" t="s">
        <v>138</v>
      </c>
      <c r="H21" s="88" t="s">
        <v>94</v>
      </c>
      <c r="I21" s="88"/>
      <c r="J21" s="88"/>
      <c r="K21" s="18">
        <v>4</v>
      </c>
      <c r="L21" s="18">
        <v>3.3400000000000003</v>
      </c>
      <c r="M21" s="18">
        <v>1.62</v>
      </c>
      <c r="N21" s="18">
        <f t="shared" si="0"/>
        <v>0</v>
      </c>
      <c r="O21" s="18">
        <v>2.5</v>
      </c>
      <c r="P21" s="18">
        <f t="shared" si="1"/>
        <v>1</v>
      </c>
      <c r="Q21" s="50">
        <f t="shared" si="2"/>
        <v>743.5</v>
      </c>
      <c r="S21" s="71"/>
    </row>
    <row r="22" spans="1:23" s="15" customFormat="1" ht="59.25" customHeight="1">
      <c r="A22" s="43">
        <f>A21+1</f>
        <v>45280</v>
      </c>
      <c r="B22" s="16" t="s">
        <v>1</v>
      </c>
      <c r="C22" s="82" t="s">
        <v>92</v>
      </c>
      <c r="D22" s="103" t="s">
        <v>80</v>
      </c>
      <c r="E22" s="101" t="s">
        <v>81</v>
      </c>
      <c r="F22" s="83" t="s">
        <v>52</v>
      </c>
      <c r="G22" s="101" t="s">
        <v>140</v>
      </c>
      <c r="H22" s="88" t="s">
        <v>94</v>
      </c>
      <c r="I22" s="88"/>
      <c r="J22" s="88"/>
      <c r="K22" s="18">
        <v>4.29</v>
      </c>
      <c r="L22" s="18">
        <v>3.06</v>
      </c>
      <c r="M22" s="18">
        <v>1.57</v>
      </c>
      <c r="N22" s="18">
        <f t="shared" si="0"/>
        <v>0</v>
      </c>
      <c r="O22" s="18">
        <v>2.5</v>
      </c>
      <c r="P22" s="18">
        <f t="shared" si="1"/>
        <v>1</v>
      </c>
      <c r="Q22" s="50">
        <f t="shared" si="2"/>
        <v>741.55</v>
      </c>
      <c r="S22" s="93"/>
      <c r="T22" s="93"/>
      <c r="U22" s="93"/>
      <c r="V22" s="93"/>
      <c r="W22" s="93"/>
    </row>
    <row r="23" spans="1:23" s="15" customFormat="1" ht="59.25" customHeight="1">
      <c r="A23" s="43">
        <f>A22+1</f>
        <v>45281</v>
      </c>
      <c r="B23" s="16" t="s">
        <v>2</v>
      </c>
      <c r="C23" s="82" t="s">
        <v>97</v>
      </c>
      <c r="D23" s="101" t="s">
        <v>103</v>
      </c>
      <c r="E23" s="101" t="s">
        <v>141</v>
      </c>
      <c r="F23" s="83" t="s">
        <v>142</v>
      </c>
      <c r="G23" s="106" t="s">
        <v>64</v>
      </c>
      <c r="H23" s="88" t="s">
        <v>94</v>
      </c>
      <c r="I23" s="88"/>
      <c r="J23" s="88"/>
      <c r="K23" s="18">
        <v>4</v>
      </c>
      <c r="L23" s="18">
        <v>2.14</v>
      </c>
      <c r="M23" s="18">
        <v>2.3700000000000006</v>
      </c>
      <c r="N23" s="18">
        <f t="shared" si="0"/>
        <v>0</v>
      </c>
      <c r="O23" s="18">
        <v>2.5</v>
      </c>
      <c r="P23" s="18">
        <f t="shared" si="1"/>
        <v>1</v>
      </c>
      <c r="Q23" s="50">
        <f t="shared" si="2"/>
        <v>672.25</v>
      </c>
      <c r="V23" s="61"/>
    </row>
    <row r="24" spans="1:23" s="15" customFormat="1" ht="59.25" customHeight="1" thickBot="1">
      <c r="A24" s="51">
        <f>A23+1</f>
        <v>45282</v>
      </c>
      <c r="B24" s="19" t="s">
        <v>3</v>
      </c>
      <c r="C24" s="78" t="s">
        <v>143</v>
      </c>
      <c r="D24" s="107" t="s">
        <v>124</v>
      </c>
      <c r="E24" s="97" t="s">
        <v>87</v>
      </c>
      <c r="F24" s="78" t="s">
        <v>88</v>
      </c>
      <c r="G24" s="97" t="s">
        <v>98</v>
      </c>
      <c r="H24" s="86"/>
      <c r="I24" s="86" t="s">
        <v>96</v>
      </c>
      <c r="J24" s="86"/>
      <c r="K24" s="52">
        <v>5.5</v>
      </c>
      <c r="L24" s="52">
        <v>2.2800000000000002</v>
      </c>
      <c r="M24" s="52">
        <v>1.77</v>
      </c>
      <c r="N24" s="52">
        <f t="shared" si="0"/>
        <v>0.8</v>
      </c>
      <c r="O24" s="52">
        <v>2.5</v>
      </c>
      <c r="P24" s="52">
        <f t="shared" si="1"/>
        <v>0</v>
      </c>
      <c r="Q24" s="53">
        <f t="shared" si="2"/>
        <v>832.75</v>
      </c>
    </row>
    <row r="25" spans="1:23" s="15" customFormat="1" ht="59.25" customHeight="1">
      <c r="A25" s="57">
        <f>A24+3</f>
        <v>45285</v>
      </c>
      <c r="B25" s="56" t="s">
        <v>4</v>
      </c>
      <c r="C25" s="83" t="s">
        <v>100</v>
      </c>
      <c r="D25" s="101" t="s">
        <v>146</v>
      </c>
      <c r="E25" s="83" t="s">
        <v>66</v>
      </c>
      <c r="F25" s="83" t="s">
        <v>71</v>
      </c>
      <c r="G25" s="101" t="s">
        <v>144</v>
      </c>
      <c r="H25" s="90"/>
      <c r="I25" s="87" t="s">
        <v>96</v>
      </c>
      <c r="J25" s="87"/>
      <c r="K25" s="58">
        <v>4</v>
      </c>
      <c r="L25" s="58">
        <v>2.23</v>
      </c>
      <c r="M25" s="58">
        <v>1.02</v>
      </c>
      <c r="N25" s="58">
        <f t="shared" si="0"/>
        <v>0.8</v>
      </c>
      <c r="O25" s="58">
        <v>2.5</v>
      </c>
      <c r="P25" s="58">
        <f t="shared" si="1"/>
        <v>0</v>
      </c>
      <c r="Q25" s="59">
        <f t="shared" si="2"/>
        <v>705.25</v>
      </c>
      <c r="S25" s="60"/>
      <c r="T25" s="76"/>
      <c r="U25" s="76"/>
    </row>
    <row r="26" spans="1:23" s="15" customFormat="1" ht="59.25" customHeight="1">
      <c r="A26" s="43">
        <f>A25+1</f>
        <v>45286</v>
      </c>
      <c r="B26" s="16" t="s">
        <v>5</v>
      </c>
      <c r="C26" s="82" t="s">
        <v>46</v>
      </c>
      <c r="D26" s="84" t="s">
        <v>145</v>
      </c>
      <c r="E26" s="101" t="s">
        <v>107</v>
      </c>
      <c r="F26" s="83" t="s">
        <v>72</v>
      </c>
      <c r="G26" s="103" t="s">
        <v>68</v>
      </c>
      <c r="H26" s="91" t="s">
        <v>94</v>
      </c>
      <c r="I26" s="88"/>
      <c r="J26" s="88"/>
      <c r="K26" s="18">
        <v>4.38</v>
      </c>
      <c r="L26" s="18">
        <v>2.5200000000000005</v>
      </c>
      <c r="M26" s="18">
        <v>1.2200000000000002</v>
      </c>
      <c r="N26" s="18">
        <f t="shared" si="0"/>
        <v>0</v>
      </c>
      <c r="O26" s="18">
        <v>2.5</v>
      </c>
      <c r="P26" s="18">
        <f t="shared" si="1"/>
        <v>1</v>
      </c>
      <c r="Q26" s="50">
        <f t="shared" si="2"/>
        <v>698.6</v>
      </c>
    </row>
    <row r="27" spans="1:23" s="15" customFormat="1" ht="59.25" customHeight="1">
      <c r="A27" s="70">
        <f>A26+1</f>
        <v>45287</v>
      </c>
      <c r="B27" s="16" t="s">
        <v>36</v>
      </c>
      <c r="C27" s="82" t="s">
        <v>60</v>
      </c>
      <c r="D27" s="103" t="s">
        <v>106</v>
      </c>
      <c r="E27" s="101" t="s">
        <v>147</v>
      </c>
      <c r="F27" s="83" t="s">
        <v>51</v>
      </c>
      <c r="G27" s="101" t="s">
        <v>148</v>
      </c>
      <c r="H27" s="92"/>
      <c r="I27" s="87"/>
      <c r="J27" s="87" t="s">
        <v>95</v>
      </c>
      <c r="K27" s="58">
        <v>4</v>
      </c>
      <c r="L27" s="58">
        <v>3.24</v>
      </c>
      <c r="M27" s="58">
        <v>2.27</v>
      </c>
      <c r="N27" s="58">
        <f t="shared" si="0"/>
        <v>0</v>
      </c>
      <c r="O27" s="58">
        <v>2.5</v>
      </c>
      <c r="P27" s="58">
        <f t="shared" si="1"/>
        <v>0</v>
      </c>
      <c r="Q27" s="59">
        <f t="shared" si="2"/>
        <v>692.25</v>
      </c>
    </row>
    <row r="28" spans="1:23" s="15" customFormat="1" ht="59.25" customHeight="1">
      <c r="A28" s="70">
        <f>A27+1</f>
        <v>45288</v>
      </c>
      <c r="B28" s="16" t="s">
        <v>37</v>
      </c>
      <c r="C28" s="82" t="s">
        <v>47</v>
      </c>
      <c r="D28" s="101" t="s">
        <v>149</v>
      </c>
      <c r="E28" s="101" t="s">
        <v>49</v>
      </c>
      <c r="F28" s="83" t="s">
        <v>73</v>
      </c>
      <c r="G28" s="103" t="s">
        <v>50</v>
      </c>
      <c r="H28" s="91" t="s">
        <v>94</v>
      </c>
      <c r="I28" s="88"/>
      <c r="J28" s="88"/>
      <c r="K28" s="18">
        <v>4</v>
      </c>
      <c r="L28" s="18">
        <v>3.4400000000000004</v>
      </c>
      <c r="M28" s="18">
        <v>1.47</v>
      </c>
      <c r="N28" s="18">
        <f t="shared" si="0"/>
        <v>0</v>
      </c>
      <c r="O28" s="18">
        <v>2.5</v>
      </c>
      <c r="P28" s="18">
        <f t="shared" si="1"/>
        <v>1</v>
      </c>
      <c r="Q28" s="18">
        <f t="shared" si="2"/>
        <v>747.25</v>
      </c>
    </row>
    <row r="29" spans="1:23" s="15" customFormat="1" ht="59.25" customHeight="1" thickBot="1">
      <c r="A29" s="73">
        <f>A28+1</f>
        <v>45289</v>
      </c>
      <c r="B29" s="19" t="s">
        <v>38</v>
      </c>
      <c r="C29" s="78" t="s">
        <v>63</v>
      </c>
      <c r="D29" s="97" t="s">
        <v>99</v>
      </c>
      <c r="E29" s="97" t="s">
        <v>104</v>
      </c>
      <c r="F29" s="78" t="s">
        <v>53</v>
      </c>
      <c r="G29" s="97" t="s">
        <v>150</v>
      </c>
      <c r="H29" s="86" t="s">
        <v>94</v>
      </c>
      <c r="I29" s="86"/>
      <c r="J29" s="86"/>
      <c r="K29" s="52">
        <v>4.2300000000000004</v>
      </c>
      <c r="L29" s="52">
        <v>3.1300000000000003</v>
      </c>
      <c r="M29" s="52">
        <v>0.85</v>
      </c>
      <c r="N29" s="52">
        <f t="shared" si="0"/>
        <v>0</v>
      </c>
      <c r="O29" s="52">
        <v>2.5</v>
      </c>
      <c r="P29" s="52">
        <f t="shared" si="1"/>
        <v>1</v>
      </c>
      <c r="Q29" s="52">
        <f t="shared" si="2"/>
        <v>724.6</v>
      </c>
    </row>
    <row r="30" spans="1:23" ht="25.5" customHeight="1" thickBot="1">
      <c r="A30" s="21"/>
      <c r="B30" s="21"/>
      <c r="C30" s="117" t="s">
        <v>21</v>
      </c>
      <c r="D30" s="39" t="s">
        <v>22</v>
      </c>
      <c r="E30" s="111" t="s">
        <v>23</v>
      </c>
      <c r="F30" s="111" t="s">
        <v>24</v>
      </c>
      <c r="G30" s="111" t="s">
        <v>25</v>
      </c>
      <c r="H30" s="111" t="s">
        <v>26</v>
      </c>
      <c r="I30" s="112" t="s">
        <v>27</v>
      </c>
      <c r="J30" s="112"/>
      <c r="K30" s="112"/>
      <c r="L30" s="112"/>
      <c r="M30" s="109" t="s">
        <v>28</v>
      </c>
      <c r="N30" s="109" t="s">
        <v>29</v>
      </c>
      <c r="O30" s="22"/>
      <c r="P30" s="22"/>
    </row>
    <row r="31" spans="1:23" ht="19.5" customHeight="1" thickBot="1">
      <c r="A31" s="21"/>
      <c r="B31" s="21"/>
      <c r="C31" s="112"/>
      <c r="D31" s="40" t="s">
        <v>33</v>
      </c>
      <c r="E31" s="112"/>
      <c r="F31" s="112"/>
      <c r="G31" s="112"/>
      <c r="H31" s="112"/>
      <c r="I31" s="41" t="s">
        <v>30</v>
      </c>
      <c r="J31" s="113" t="s">
        <v>31</v>
      </c>
      <c r="K31" s="114"/>
      <c r="L31" s="42" t="s">
        <v>32</v>
      </c>
      <c r="M31" s="110"/>
      <c r="N31" s="110"/>
      <c r="O31" s="22"/>
      <c r="P31" s="22"/>
    </row>
    <row r="32" spans="1:23" ht="19.5" customHeight="1" thickBot="1">
      <c r="A32" s="21"/>
      <c r="B32" s="21"/>
      <c r="C32" s="45">
        <v>1</v>
      </c>
      <c r="D32" s="46">
        <v>5</v>
      </c>
      <c r="E32" s="46">
        <v>7</v>
      </c>
      <c r="F32" s="46">
        <v>8</v>
      </c>
      <c r="G32" s="46">
        <v>21</v>
      </c>
      <c r="H32" s="47">
        <v>0</v>
      </c>
      <c r="I32" s="45">
        <v>5</v>
      </c>
      <c r="J32" s="115">
        <v>2</v>
      </c>
      <c r="K32" s="116"/>
      <c r="L32" s="46">
        <v>0</v>
      </c>
      <c r="M32" s="46">
        <v>4</v>
      </c>
      <c r="N32" s="48">
        <v>5</v>
      </c>
      <c r="O32" s="22"/>
      <c r="P32" s="22"/>
    </row>
    <row r="33" spans="1:18" ht="36.75" customHeight="1">
      <c r="A33" s="108" t="s">
        <v>110</v>
      </c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94"/>
    </row>
    <row r="34" spans="1:18" ht="37.5" customHeight="1">
      <c r="A34" s="108" t="s">
        <v>109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</row>
    <row r="35" spans="1:18" ht="19.5" customHeight="1">
      <c r="B35" s="28"/>
      <c r="C35" s="28"/>
      <c r="D35" s="28"/>
      <c r="E35" s="28"/>
      <c r="F35" s="28"/>
      <c r="G35" s="28"/>
      <c r="H35" s="29"/>
      <c r="I35" s="29"/>
      <c r="J35" s="29"/>
      <c r="K35" s="30"/>
      <c r="L35" s="30"/>
      <c r="M35" s="30"/>
      <c r="N35" s="30"/>
      <c r="O35" s="30"/>
      <c r="P35" s="30"/>
    </row>
    <row r="36" spans="1:18" ht="25">
      <c r="C36" s="31"/>
      <c r="D36" s="30"/>
      <c r="E36" s="23"/>
      <c r="F36" s="26"/>
      <c r="G36" s="24"/>
      <c r="H36" s="24"/>
      <c r="I36" s="24"/>
      <c r="J36" s="24"/>
      <c r="K36" s="24"/>
      <c r="L36" s="25"/>
      <c r="M36" s="25"/>
      <c r="N36" s="25"/>
      <c r="O36" s="25"/>
      <c r="P36" s="25"/>
      <c r="Q36" s="25"/>
    </row>
    <row r="37" spans="1:18"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8" s="27" customFormat="1"/>
    <row r="39" spans="1:18" s="27" customFormat="1">
      <c r="C39" s="23"/>
    </row>
    <row r="40" spans="1:18" s="27" customFormat="1">
      <c r="C40" s="23"/>
      <c r="E40" s="26"/>
      <c r="F40" s="24"/>
      <c r="G40" s="24"/>
      <c r="H40" s="24"/>
      <c r="I40" s="32"/>
      <c r="J40" s="32"/>
    </row>
    <row r="41" spans="1:18" s="27" customFormat="1">
      <c r="C41" s="23"/>
      <c r="D41" s="23"/>
      <c r="E41" s="26"/>
      <c r="F41" s="24"/>
      <c r="G41" s="24"/>
      <c r="H41" s="24"/>
      <c r="I41" s="32"/>
      <c r="J41" s="32"/>
    </row>
    <row r="42" spans="1:18" s="27" customFormat="1">
      <c r="C42" s="23"/>
      <c r="D42" s="23"/>
      <c r="E42" s="23"/>
      <c r="F42" s="23"/>
      <c r="G42" s="23"/>
      <c r="H42" s="23"/>
      <c r="I42" s="23"/>
      <c r="J42" s="23"/>
      <c r="K42" s="26"/>
      <c r="L42" s="24"/>
      <c r="M42" s="24"/>
      <c r="N42" s="24"/>
      <c r="O42" s="32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2"/>
    </row>
    <row r="44" spans="1:18" s="27" customFormat="1">
      <c r="F44" s="33"/>
      <c r="K44" s="23"/>
      <c r="L44" s="23"/>
      <c r="M44" s="23"/>
      <c r="N44" s="23"/>
      <c r="O44" s="23"/>
      <c r="P44" s="23"/>
      <c r="Q44" s="23"/>
    </row>
    <row r="45" spans="1:18" s="27" customFormat="1">
      <c r="F45" s="7"/>
      <c r="K45" s="23"/>
      <c r="L45" s="23"/>
      <c r="M45" s="23"/>
      <c r="N45" s="23"/>
      <c r="O45" s="23"/>
      <c r="P45" s="23"/>
      <c r="Q45" s="23"/>
    </row>
    <row r="54" spans="3:17" ht="21.5">
      <c r="C54" s="34"/>
      <c r="D54" s="34"/>
      <c r="E54" s="34"/>
      <c r="F54" s="35"/>
      <c r="G54" s="36"/>
      <c r="H54" s="37"/>
      <c r="I54" s="37"/>
      <c r="J54" s="37"/>
      <c r="K54" s="38"/>
      <c r="L54" s="38"/>
      <c r="M54" s="38"/>
      <c r="N54" s="38"/>
      <c r="O54" s="38"/>
      <c r="P54" s="38"/>
      <c r="Q54" s="38"/>
    </row>
  </sheetData>
  <mergeCells count="29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  <mergeCell ref="N3:N4"/>
    <mergeCell ref="J3:J4"/>
    <mergeCell ref="A34:Q34"/>
    <mergeCell ref="M30:M31"/>
    <mergeCell ref="N30:N31"/>
    <mergeCell ref="E30:E31"/>
    <mergeCell ref="F30:F31"/>
    <mergeCell ref="G30:G31"/>
    <mergeCell ref="J31:K31"/>
    <mergeCell ref="J32:K32"/>
    <mergeCell ref="H30:H31"/>
    <mergeCell ref="C30:C31"/>
    <mergeCell ref="I30:L30"/>
    <mergeCell ref="A33:Q33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D11" sqref="D11"/>
    </sheetView>
  </sheetViews>
  <sheetFormatPr defaultColWidth="9" defaultRowHeight="19.5"/>
  <cols>
    <col min="1" max="1" width="3.6328125" style="27" customWidth="1"/>
    <col min="2" max="2" width="3" style="27" customWidth="1"/>
    <col min="3" max="3" width="40.36328125" style="27" customWidth="1"/>
    <col min="4" max="4" width="35.6328125" style="27" customWidth="1"/>
    <col min="5" max="5" width="40.90625" style="27" customWidth="1"/>
    <col min="6" max="6" width="26" style="27" customWidth="1"/>
    <col min="7" max="7" width="38.453125" style="27" customWidth="1"/>
    <col min="8" max="10" width="7.6328125" style="27" customWidth="1"/>
    <col min="11" max="17" width="5" style="23" customWidth="1"/>
    <col min="18" max="16384" width="9" style="25"/>
  </cols>
  <sheetData>
    <row r="1" spans="1:30" s="3" customFormat="1">
      <c r="A1" s="126" t="s">
        <v>113</v>
      </c>
      <c r="B1" s="127"/>
      <c r="C1" s="127"/>
      <c r="D1" s="127"/>
      <c r="E1" s="127"/>
      <c r="F1" s="127"/>
      <c r="G1" s="127"/>
      <c r="H1" s="127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28" t="s">
        <v>6</v>
      </c>
      <c r="B3" s="130" t="s">
        <v>7</v>
      </c>
      <c r="C3" s="132" t="s">
        <v>8</v>
      </c>
      <c r="D3" s="132" t="s">
        <v>9</v>
      </c>
      <c r="E3" s="132" t="s">
        <v>10</v>
      </c>
      <c r="F3" s="132" t="s">
        <v>11</v>
      </c>
      <c r="G3" s="120" t="s">
        <v>12</v>
      </c>
      <c r="H3" s="120" t="s">
        <v>13</v>
      </c>
      <c r="I3" s="120" t="s">
        <v>14</v>
      </c>
      <c r="J3" s="124" t="s">
        <v>41</v>
      </c>
      <c r="K3" s="122" t="s">
        <v>39</v>
      </c>
      <c r="L3" s="118" t="s">
        <v>40</v>
      </c>
      <c r="M3" s="118" t="s">
        <v>15</v>
      </c>
      <c r="N3" s="118" t="s">
        <v>16</v>
      </c>
      <c r="O3" s="118" t="s">
        <v>17</v>
      </c>
      <c r="P3" s="118" t="s">
        <v>18</v>
      </c>
      <c r="Q3" s="54" t="s">
        <v>19</v>
      </c>
    </row>
    <row r="4" spans="1:30" s="11" customFormat="1" ht="95.25" customHeight="1" thickBot="1">
      <c r="A4" s="129"/>
      <c r="B4" s="131"/>
      <c r="C4" s="121"/>
      <c r="D4" s="121"/>
      <c r="E4" s="121"/>
      <c r="F4" s="121"/>
      <c r="G4" s="121"/>
      <c r="H4" s="121"/>
      <c r="I4" s="121"/>
      <c r="J4" s="125"/>
      <c r="K4" s="123"/>
      <c r="L4" s="119"/>
      <c r="M4" s="119"/>
      <c r="N4" s="119"/>
      <c r="O4" s="119"/>
      <c r="P4" s="119"/>
      <c r="Q4" s="55" t="s">
        <v>20</v>
      </c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</row>
    <row r="5" spans="1:30" s="15" customFormat="1" ht="57.75" hidden="1" customHeight="1">
      <c r="A5" s="44">
        <v>45257</v>
      </c>
      <c r="B5" s="12" t="s">
        <v>34</v>
      </c>
      <c r="C5" s="62"/>
      <c r="D5" s="63"/>
      <c r="E5" s="62"/>
      <c r="F5" s="64"/>
      <c r="G5" s="65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9" t="e">
        <f>K5*70+L5*75+M5*25+N5*150+O5*45+P5*60</f>
        <v>#REF!</v>
      </c>
    </row>
    <row r="6" spans="1:30" s="15" customFormat="1" ht="59.25" hidden="1" customHeight="1">
      <c r="A6" s="43">
        <f>A5+1</f>
        <v>45258</v>
      </c>
      <c r="B6" s="16" t="s">
        <v>35</v>
      </c>
      <c r="C6" s="66"/>
      <c r="D6" s="62"/>
      <c r="E6" s="67"/>
      <c r="F6" s="68"/>
      <c r="G6" s="65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29" si="0">IF(I6="鮮奶",0.8,0)</f>
        <v>0</v>
      </c>
      <c r="O6" s="18" t="e">
        <f>#REF!</f>
        <v>#REF!</v>
      </c>
      <c r="P6" s="18">
        <f t="shared" ref="P6:P29" si="1">IF(H6="水果",1,0)</f>
        <v>0</v>
      </c>
      <c r="Q6" s="50" t="e">
        <f t="shared" ref="Q6:Q29" si="2">K6*70+L6*75+M6*25+N6*150+O6*45+P6*60</f>
        <v>#REF!</v>
      </c>
    </row>
    <row r="7" spans="1:30" s="15" customFormat="1" ht="59.25" hidden="1" customHeight="1">
      <c r="A7" s="43">
        <f>A6+1</f>
        <v>45259</v>
      </c>
      <c r="B7" s="16" t="s">
        <v>36</v>
      </c>
      <c r="C7" s="66"/>
      <c r="D7" s="62"/>
      <c r="E7" s="69"/>
      <c r="F7" s="68"/>
      <c r="G7" s="62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50" t="e">
        <f t="shared" si="2"/>
        <v>#REF!</v>
      </c>
    </row>
    <row r="8" spans="1:30" s="15" customFormat="1" ht="59.25" hidden="1" customHeight="1">
      <c r="A8" s="43">
        <f>A7+1</f>
        <v>45260</v>
      </c>
      <c r="B8" s="16" t="s">
        <v>2</v>
      </c>
      <c r="C8" s="66"/>
      <c r="D8" s="62"/>
      <c r="E8" s="62"/>
      <c r="F8" s="62"/>
      <c r="G8" s="65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50" t="e">
        <f t="shared" si="2"/>
        <v>#REF!</v>
      </c>
    </row>
    <row r="9" spans="1:30" s="20" customFormat="1" ht="74.25" customHeight="1" thickBot="1">
      <c r="A9" s="51">
        <f>A8+1</f>
        <v>45261</v>
      </c>
      <c r="B9" s="19" t="s">
        <v>3</v>
      </c>
      <c r="C9" s="77" t="s">
        <v>90</v>
      </c>
      <c r="D9" s="97" t="s">
        <v>84</v>
      </c>
      <c r="E9" s="97" t="s">
        <v>45</v>
      </c>
      <c r="F9" s="79" t="s">
        <v>82</v>
      </c>
      <c r="G9" s="98" t="s">
        <v>119</v>
      </c>
      <c r="H9" s="85" t="s">
        <v>48</v>
      </c>
      <c r="I9" s="86"/>
      <c r="J9" s="86"/>
      <c r="K9" s="52">
        <v>4</v>
      </c>
      <c r="L9" s="52">
        <v>4.1000000000000005</v>
      </c>
      <c r="M9" s="52">
        <v>0.94</v>
      </c>
      <c r="N9" s="52">
        <f t="shared" si="0"/>
        <v>0</v>
      </c>
      <c r="O9" s="52">
        <v>2.5</v>
      </c>
      <c r="P9" s="52">
        <f t="shared" si="1"/>
        <v>1</v>
      </c>
      <c r="Q9" s="53">
        <f t="shared" si="2"/>
        <v>783.5</v>
      </c>
      <c r="AB9" s="74"/>
    </row>
    <row r="10" spans="1:30" s="15" customFormat="1" ht="59.25" customHeight="1">
      <c r="A10" s="57">
        <f>A9+3</f>
        <v>45264</v>
      </c>
      <c r="B10" s="56" t="s">
        <v>4</v>
      </c>
      <c r="C10" s="80" t="s">
        <v>43</v>
      </c>
      <c r="D10" s="99" t="s">
        <v>65</v>
      </c>
      <c r="E10" s="100" t="s">
        <v>56</v>
      </c>
      <c r="F10" s="82" t="s">
        <v>78</v>
      </c>
      <c r="G10" s="101" t="s">
        <v>91</v>
      </c>
      <c r="H10" s="87" t="s">
        <v>48</v>
      </c>
      <c r="I10" s="87"/>
      <c r="J10" s="87"/>
      <c r="K10" s="58">
        <v>4</v>
      </c>
      <c r="L10" s="58">
        <v>1.6</v>
      </c>
      <c r="M10" s="58">
        <v>1.6</v>
      </c>
      <c r="N10" s="58">
        <f>IF(I10="鮮奶",0.8,0)</f>
        <v>0</v>
      </c>
      <c r="O10" s="58">
        <v>2.5</v>
      </c>
      <c r="P10" s="14">
        <f t="shared" si="1"/>
        <v>1</v>
      </c>
      <c r="Q10" s="49">
        <f t="shared" si="2"/>
        <v>612.5</v>
      </c>
      <c r="T10" s="74"/>
      <c r="U10" s="74"/>
      <c r="V10" s="74"/>
    </row>
    <row r="11" spans="1:30" s="15" customFormat="1" ht="59.25" customHeight="1">
      <c r="A11" s="43">
        <f>A10+1</f>
        <v>45265</v>
      </c>
      <c r="B11" s="16" t="s">
        <v>5</v>
      </c>
      <c r="C11" s="83" t="s">
        <v>120</v>
      </c>
      <c r="D11" s="101" t="s">
        <v>101</v>
      </c>
      <c r="E11" s="102" t="s">
        <v>93</v>
      </c>
      <c r="F11" s="82" t="s">
        <v>77</v>
      </c>
      <c r="G11" s="101" t="s">
        <v>121</v>
      </c>
      <c r="H11" s="88"/>
      <c r="I11" s="88" t="s">
        <v>96</v>
      </c>
      <c r="J11" s="88"/>
      <c r="K11" s="18">
        <v>4.29</v>
      </c>
      <c r="L11" s="18">
        <v>2.98</v>
      </c>
      <c r="M11" s="18">
        <v>2.37</v>
      </c>
      <c r="N11" s="18">
        <f t="shared" si="0"/>
        <v>0.8</v>
      </c>
      <c r="O11" s="18">
        <v>2.5</v>
      </c>
      <c r="P11" s="18">
        <f t="shared" si="1"/>
        <v>0</v>
      </c>
      <c r="Q11" s="50">
        <f t="shared" si="2"/>
        <v>815.55</v>
      </c>
      <c r="U11" s="71"/>
      <c r="AA11" s="72"/>
    </row>
    <row r="12" spans="1:30" s="15" customFormat="1" ht="59.25" customHeight="1">
      <c r="A12" s="43">
        <f>A11+1</f>
        <v>45266</v>
      </c>
      <c r="B12" s="16" t="s">
        <v>1</v>
      </c>
      <c r="C12" s="82" t="s">
        <v>60</v>
      </c>
      <c r="D12" s="103" t="s">
        <v>122</v>
      </c>
      <c r="E12" s="100" t="s">
        <v>123</v>
      </c>
      <c r="F12" s="82" t="s">
        <v>53</v>
      </c>
      <c r="G12" s="103" t="s">
        <v>61</v>
      </c>
      <c r="H12" s="88" t="s">
        <v>48</v>
      </c>
      <c r="I12" s="88"/>
      <c r="J12" s="88"/>
      <c r="K12" s="18">
        <v>4</v>
      </c>
      <c r="L12" s="18">
        <v>2.54</v>
      </c>
      <c r="M12" s="18">
        <v>2.0699999999999998</v>
      </c>
      <c r="N12" s="18">
        <f t="shared" si="0"/>
        <v>0</v>
      </c>
      <c r="O12" s="18">
        <v>2.5</v>
      </c>
      <c r="P12" s="18">
        <f t="shared" si="1"/>
        <v>1</v>
      </c>
      <c r="Q12" s="50">
        <f t="shared" si="2"/>
        <v>694.75</v>
      </c>
    </row>
    <row r="13" spans="1:30" s="15" customFormat="1" ht="59.25" customHeight="1">
      <c r="A13" s="43">
        <f>A12+1</f>
        <v>45267</v>
      </c>
      <c r="B13" s="16" t="s">
        <v>2</v>
      </c>
      <c r="C13" s="82" t="s">
        <v>58</v>
      </c>
      <c r="D13" s="101" t="s">
        <v>124</v>
      </c>
      <c r="E13" s="104" t="s">
        <v>125</v>
      </c>
      <c r="F13" s="82" t="s">
        <v>72</v>
      </c>
      <c r="G13" s="103" t="s">
        <v>62</v>
      </c>
      <c r="H13" s="88" t="s">
        <v>48</v>
      </c>
      <c r="I13" s="88"/>
      <c r="J13" s="88"/>
      <c r="K13" s="18">
        <v>5.16</v>
      </c>
      <c r="L13" s="18">
        <v>2.42</v>
      </c>
      <c r="M13" s="18">
        <v>1.74</v>
      </c>
      <c r="N13" s="18">
        <f t="shared" si="0"/>
        <v>0</v>
      </c>
      <c r="O13" s="18">
        <v>2.5</v>
      </c>
      <c r="P13" s="18">
        <f t="shared" si="1"/>
        <v>1</v>
      </c>
      <c r="Q13" s="50">
        <f t="shared" si="2"/>
        <v>758.7</v>
      </c>
    </row>
    <row r="14" spans="1:30" s="15" customFormat="1" ht="59.25" customHeight="1" thickBot="1">
      <c r="A14" s="51">
        <f>A13+1</f>
        <v>45268</v>
      </c>
      <c r="B14" s="19" t="s">
        <v>3</v>
      </c>
      <c r="C14" s="79" t="s">
        <v>57</v>
      </c>
      <c r="D14" s="97" t="s">
        <v>85</v>
      </c>
      <c r="E14" s="105" t="s">
        <v>105</v>
      </c>
      <c r="F14" s="78" t="s">
        <v>52</v>
      </c>
      <c r="G14" s="97" t="s">
        <v>79</v>
      </c>
      <c r="H14" s="89" t="s">
        <v>48</v>
      </c>
      <c r="I14" s="86"/>
      <c r="J14" s="86"/>
      <c r="K14" s="18">
        <v>4.9000000000000004</v>
      </c>
      <c r="L14" s="18">
        <v>3.4400000000000004</v>
      </c>
      <c r="M14" s="18">
        <v>0.97</v>
      </c>
      <c r="N14" s="18">
        <f t="shared" si="0"/>
        <v>0</v>
      </c>
      <c r="O14" s="18">
        <v>0</v>
      </c>
      <c r="P14" s="18">
        <f t="shared" si="1"/>
        <v>1</v>
      </c>
      <c r="Q14" s="50">
        <f t="shared" si="2"/>
        <v>685.25</v>
      </c>
      <c r="S14" s="74"/>
      <c r="V14" s="71"/>
    </row>
    <row r="15" spans="1:30" s="15" customFormat="1" ht="59.25" customHeight="1">
      <c r="A15" s="57">
        <f>A14+3</f>
        <v>45271</v>
      </c>
      <c r="B15" s="56" t="s">
        <v>4</v>
      </c>
      <c r="C15" s="80" t="s">
        <v>63</v>
      </c>
      <c r="D15" s="101" t="s">
        <v>126</v>
      </c>
      <c r="E15" s="101" t="s">
        <v>108</v>
      </c>
      <c r="F15" s="83" t="s">
        <v>74</v>
      </c>
      <c r="G15" s="104" t="s">
        <v>127</v>
      </c>
      <c r="H15" s="87" t="s">
        <v>48</v>
      </c>
      <c r="I15" s="87"/>
      <c r="J15" s="87"/>
      <c r="K15" s="14">
        <v>4.5</v>
      </c>
      <c r="L15" s="14">
        <v>2.2000000000000002</v>
      </c>
      <c r="M15" s="14">
        <v>1.84</v>
      </c>
      <c r="N15" s="14">
        <f t="shared" si="0"/>
        <v>0</v>
      </c>
      <c r="O15" s="14">
        <v>0</v>
      </c>
      <c r="P15" s="14">
        <f t="shared" si="1"/>
        <v>1</v>
      </c>
      <c r="Q15" s="49">
        <f t="shared" si="2"/>
        <v>586</v>
      </c>
    </row>
    <row r="16" spans="1:30" s="15" customFormat="1" ht="59.25" customHeight="1">
      <c r="A16" s="43">
        <f>A15+1</f>
        <v>45272</v>
      </c>
      <c r="B16" s="16" t="s">
        <v>5</v>
      </c>
      <c r="C16" s="81" t="s">
        <v>58</v>
      </c>
      <c r="D16" s="101" t="s">
        <v>128</v>
      </c>
      <c r="E16" s="103" t="s">
        <v>129</v>
      </c>
      <c r="F16" s="82" t="s">
        <v>75</v>
      </c>
      <c r="G16" s="103" t="s">
        <v>130</v>
      </c>
      <c r="H16" s="88"/>
      <c r="I16" s="88"/>
      <c r="J16" s="88" t="s">
        <v>41</v>
      </c>
      <c r="K16" s="18">
        <v>5.1000000000000005</v>
      </c>
      <c r="L16" s="18">
        <v>2.64</v>
      </c>
      <c r="M16" s="18">
        <v>1.72</v>
      </c>
      <c r="N16" s="18">
        <f t="shared" si="0"/>
        <v>0</v>
      </c>
      <c r="O16" s="18">
        <v>0.3</v>
      </c>
      <c r="P16" s="18">
        <f t="shared" si="1"/>
        <v>0</v>
      </c>
      <c r="Q16" s="50">
        <f t="shared" si="2"/>
        <v>611.5</v>
      </c>
      <c r="S16" s="74"/>
      <c r="V16" s="72"/>
    </row>
    <row r="17" spans="1:23" s="15" customFormat="1" ht="69.75" customHeight="1">
      <c r="A17" s="43">
        <f>A16+1</f>
        <v>45273</v>
      </c>
      <c r="B17" s="16" t="s">
        <v>1</v>
      </c>
      <c r="C17" s="82" t="s">
        <v>54</v>
      </c>
      <c r="D17" s="103" t="s">
        <v>59</v>
      </c>
      <c r="E17" s="103" t="s">
        <v>42</v>
      </c>
      <c r="F17" s="82" t="s">
        <v>76</v>
      </c>
      <c r="G17" s="103" t="s">
        <v>111</v>
      </c>
      <c r="H17" s="88" t="s">
        <v>48</v>
      </c>
      <c r="I17" s="88"/>
      <c r="J17" s="88"/>
      <c r="K17" s="18">
        <v>4</v>
      </c>
      <c r="L17" s="18">
        <v>4.3900000000000006</v>
      </c>
      <c r="M17" s="18">
        <v>1.28</v>
      </c>
      <c r="N17" s="18">
        <f t="shared" si="0"/>
        <v>0</v>
      </c>
      <c r="O17" s="18">
        <v>2.5</v>
      </c>
      <c r="P17" s="18">
        <f t="shared" si="1"/>
        <v>1</v>
      </c>
      <c r="Q17" s="50">
        <f t="shared" si="2"/>
        <v>813.75</v>
      </c>
      <c r="T17" s="35"/>
    </row>
    <row r="18" spans="1:23" s="15" customFormat="1" ht="59.25" customHeight="1">
      <c r="A18" s="43">
        <f>A17+1</f>
        <v>45274</v>
      </c>
      <c r="B18" s="16" t="s">
        <v>2</v>
      </c>
      <c r="C18" s="82" t="s">
        <v>55</v>
      </c>
      <c r="D18" s="103" t="s">
        <v>131</v>
      </c>
      <c r="E18" s="103" t="s">
        <v>132</v>
      </c>
      <c r="F18" s="82" t="s">
        <v>77</v>
      </c>
      <c r="G18" s="100" t="s">
        <v>133</v>
      </c>
      <c r="H18" s="88"/>
      <c r="I18" s="88" t="s">
        <v>96</v>
      </c>
      <c r="J18" s="88"/>
      <c r="K18" s="18">
        <v>4.4799999999999995</v>
      </c>
      <c r="L18" s="18">
        <v>2.42</v>
      </c>
      <c r="M18" s="18">
        <v>1.42</v>
      </c>
      <c r="N18" s="18">
        <f t="shared" si="0"/>
        <v>0.8</v>
      </c>
      <c r="O18" s="18">
        <v>2.5</v>
      </c>
      <c r="P18" s="18">
        <f t="shared" si="1"/>
        <v>0</v>
      </c>
      <c r="Q18" s="50">
        <f t="shared" si="2"/>
        <v>763.09999999999991</v>
      </c>
      <c r="S18" s="72"/>
      <c r="U18" s="93"/>
    </row>
    <row r="19" spans="1:23" s="15" customFormat="1" ht="59.25" customHeight="1" thickBot="1">
      <c r="A19" s="51">
        <f>A18+1</f>
        <v>45275</v>
      </c>
      <c r="B19" s="19" t="s">
        <v>38</v>
      </c>
      <c r="C19" s="78" t="s">
        <v>86</v>
      </c>
      <c r="D19" s="101" t="s">
        <v>102</v>
      </c>
      <c r="E19" s="78" t="s">
        <v>134</v>
      </c>
      <c r="F19" s="78" t="s">
        <v>51</v>
      </c>
      <c r="G19" s="105" t="s">
        <v>89</v>
      </c>
      <c r="H19" s="86" t="s">
        <v>48</v>
      </c>
      <c r="I19" s="86"/>
      <c r="J19" s="86"/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f t="shared" si="1"/>
        <v>1</v>
      </c>
      <c r="Q19" s="53">
        <f t="shared" si="2"/>
        <v>60</v>
      </c>
      <c r="T19" s="93"/>
      <c r="U19" s="74"/>
    </row>
    <row r="20" spans="1:23" s="15" customFormat="1" ht="59.25" customHeight="1">
      <c r="A20" s="57">
        <f>A19+3</f>
        <v>45278</v>
      </c>
      <c r="B20" s="56" t="s">
        <v>4</v>
      </c>
      <c r="C20" s="83" t="s">
        <v>67</v>
      </c>
      <c r="D20" s="99" t="s">
        <v>136</v>
      </c>
      <c r="E20" s="101" t="s">
        <v>135</v>
      </c>
      <c r="F20" s="83" t="s">
        <v>69</v>
      </c>
      <c r="G20" s="101" t="s">
        <v>137</v>
      </c>
      <c r="H20" s="87"/>
      <c r="I20" s="87"/>
      <c r="J20" s="87" t="s">
        <v>41</v>
      </c>
      <c r="K20" s="58">
        <v>4.4000000000000004</v>
      </c>
      <c r="L20" s="58">
        <v>3.4400000000000004</v>
      </c>
      <c r="M20" s="58">
        <v>1.47</v>
      </c>
      <c r="N20" s="58">
        <f t="shared" si="0"/>
        <v>0</v>
      </c>
      <c r="O20" s="58">
        <v>2.5</v>
      </c>
      <c r="P20" s="58">
        <f t="shared" si="1"/>
        <v>0</v>
      </c>
      <c r="Q20" s="59">
        <f t="shared" si="2"/>
        <v>715.25</v>
      </c>
      <c r="U20" s="61"/>
    </row>
    <row r="21" spans="1:23" s="15" customFormat="1" ht="59.25" customHeight="1">
      <c r="A21" s="43">
        <f>A20+1</f>
        <v>45279</v>
      </c>
      <c r="B21" s="16" t="s">
        <v>5</v>
      </c>
      <c r="C21" s="82" t="s">
        <v>55</v>
      </c>
      <c r="D21" s="106" t="s">
        <v>139</v>
      </c>
      <c r="E21" s="101" t="s">
        <v>83</v>
      </c>
      <c r="F21" s="83" t="s">
        <v>70</v>
      </c>
      <c r="G21" s="103" t="s">
        <v>138</v>
      </c>
      <c r="H21" s="88" t="s">
        <v>48</v>
      </c>
      <c r="I21" s="88"/>
      <c r="J21" s="88"/>
      <c r="K21" s="18">
        <v>4</v>
      </c>
      <c r="L21" s="18">
        <v>3.3400000000000003</v>
      </c>
      <c r="M21" s="18">
        <v>1.62</v>
      </c>
      <c r="N21" s="18">
        <f t="shared" si="0"/>
        <v>0</v>
      </c>
      <c r="O21" s="18">
        <v>2.5</v>
      </c>
      <c r="P21" s="18">
        <f t="shared" si="1"/>
        <v>1</v>
      </c>
      <c r="Q21" s="50">
        <f t="shared" si="2"/>
        <v>743.5</v>
      </c>
      <c r="S21" s="71"/>
    </row>
    <row r="22" spans="1:23" s="15" customFormat="1" ht="59.25" customHeight="1">
      <c r="A22" s="43">
        <f>A21+1</f>
        <v>45280</v>
      </c>
      <c r="B22" s="16" t="s">
        <v>1</v>
      </c>
      <c r="C22" s="82" t="s">
        <v>92</v>
      </c>
      <c r="D22" s="103" t="s">
        <v>80</v>
      </c>
      <c r="E22" s="101" t="s">
        <v>81</v>
      </c>
      <c r="F22" s="83" t="s">
        <v>52</v>
      </c>
      <c r="G22" s="101" t="s">
        <v>140</v>
      </c>
      <c r="H22" s="88" t="s">
        <v>48</v>
      </c>
      <c r="I22" s="88"/>
      <c r="J22" s="88"/>
      <c r="K22" s="18">
        <v>4.29</v>
      </c>
      <c r="L22" s="18">
        <v>3.06</v>
      </c>
      <c r="M22" s="18">
        <v>1.57</v>
      </c>
      <c r="N22" s="18">
        <f t="shared" si="0"/>
        <v>0</v>
      </c>
      <c r="O22" s="18">
        <v>2.5</v>
      </c>
      <c r="P22" s="18">
        <f t="shared" si="1"/>
        <v>1</v>
      </c>
      <c r="Q22" s="50">
        <f t="shared" si="2"/>
        <v>741.55</v>
      </c>
      <c r="S22" s="93"/>
      <c r="T22" s="93"/>
      <c r="U22" s="93"/>
      <c r="V22" s="93"/>
      <c r="W22" s="93"/>
    </row>
    <row r="23" spans="1:23" s="15" customFormat="1" ht="59.25" customHeight="1">
      <c r="A23" s="43">
        <f>A22+1</f>
        <v>45281</v>
      </c>
      <c r="B23" s="16" t="s">
        <v>2</v>
      </c>
      <c r="C23" s="82" t="s">
        <v>97</v>
      </c>
      <c r="D23" s="101" t="s">
        <v>103</v>
      </c>
      <c r="E23" s="101" t="s">
        <v>141</v>
      </c>
      <c r="F23" s="83" t="s">
        <v>142</v>
      </c>
      <c r="G23" s="106" t="s">
        <v>64</v>
      </c>
      <c r="H23" s="88" t="s">
        <v>48</v>
      </c>
      <c r="I23" s="88"/>
      <c r="J23" s="88"/>
      <c r="K23" s="18">
        <v>4</v>
      </c>
      <c r="L23" s="18">
        <v>2.14</v>
      </c>
      <c r="M23" s="18">
        <v>2.3700000000000006</v>
      </c>
      <c r="N23" s="18">
        <f t="shared" si="0"/>
        <v>0</v>
      </c>
      <c r="O23" s="18">
        <v>2.5</v>
      </c>
      <c r="P23" s="18">
        <f t="shared" si="1"/>
        <v>1</v>
      </c>
      <c r="Q23" s="50">
        <f t="shared" si="2"/>
        <v>672.25</v>
      </c>
      <c r="V23" s="61"/>
    </row>
    <row r="24" spans="1:23" s="15" customFormat="1" ht="59.25" customHeight="1" thickBot="1">
      <c r="A24" s="51">
        <f>A23+1</f>
        <v>45282</v>
      </c>
      <c r="B24" s="19" t="s">
        <v>3</v>
      </c>
      <c r="C24" s="78" t="s">
        <v>143</v>
      </c>
      <c r="D24" s="107" t="s">
        <v>124</v>
      </c>
      <c r="E24" s="97" t="s">
        <v>87</v>
      </c>
      <c r="F24" s="78" t="s">
        <v>88</v>
      </c>
      <c r="G24" s="97" t="s">
        <v>98</v>
      </c>
      <c r="H24" s="86"/>
      <c r="I24" s="86" t="s">
        <v>96</v>
      </c>
      <c r="J24" s="86"/>
      <c r="K24" s="52">
        <v>5.5</v>
      </c>
      <c r="L24" s="52">
        <v>2.2800000000000002</v>
      </c>
      <c r="M24" s="52">
        <v>1.77</v>
      </c>
      <c r="N24" s="52">
        <f t="shared" si="0"/>
        <v>0.8</v>
      </c>
      <c r="O24" s="52">
        <v>2.5</v>
      </c>
      <c r="P24" s="52">
        <f t="shared" si="1"/>
        <v>0</v>
      </c>
      <c r="Q24" s="53">
        <f t="shared" si="2"/>
        <v>832.75</v>
      </c>
    </row>
    <row r="25" spans="1:23" s="15" customFormat="1" ht="59.25" customHeight="1">
      <c r="A25" s="57">
        <f>A24+3</f>
        <v>45285</v>
      </c>
      <c r="B25" s="56" t="s">
        <v>4</v>
      </c>
      <c r="C25" s="83" t="s">
        <v>100</v>
      </c>
      <c r="D25" s="101" t="s">
        <v>146</v>
      </c>
      <c r="E25" s="83" t="s">
        <v>66</v>
      </c>
      <c r="F25" s="83" t="s">
        <v>71</v>
      </c>
      <c r="G25" s="101" t="s">
        <v>144</v>
      </c>
      <c r="H25" s="90"/>
      <c r="I25" s="87" t="s">
        <v>96</v>
      </c>
      <c r="J25" s="87"/>
      <c r="K25" s="58">
        <v>4</v>
      </c>
      <c r="L25" s="58">
        <v>2.23</v>
      </c>
      <c r="M25" s="58">
        <v>1.02</v>
      </c>
      <c r="N25" s="58">
        <f t="shared" si="0"/>
        <v>0.8</v>
      </c>
      <c r="O25" s="58">
        <v>2.5</v>
      </c>
      <c r="P25" s="58">
        <f t="shared" si="1"/>
        <v>0</v>
      </c>
      <c r="Q25" s="59">
        <f t="shared" si="2"/>
        <v>705.25</v>
      </c>
      <c r="S25" s="60"/>
      <c r="T25" s="93"/>
      <c r="U25" s="93"/>
    </row>
    <row r="26" spans="1:23" s="15" customFormat="1" ht="59.25" customHeight="1">
      <c r="A26" s="43">
        <f>A25+1</f>
        <v>45286</v>
      </c>
      <c r="B26" s="16" t="s">
        <v>5</v>
      </c>
      <c r="C26" s="82" t="s">
        <v>46</v>
      </c>
      <c r="D26" s="84" t="s">
        <v>145</v>
      </c>
      <c r="E26" s="101" t="s">
        <v>107</v>
      </c>
      <c r="F26" s="83" t="s">
        <v>72</v>
      </c>
      <c r="G26" s="103" t="s">
        <v>68</v>
      </c>
      <c r="H26" s="91" t="s">
        <v>48</v>
      </c>
      <c r="I26" s="88"/>
      <c r="J26" s="88"/>
      <c r="K26" s="18">
        <v>4.38</v>
      </c>
      <c r="L26" s="18">
        <v>2.5200000000000005</v>
      </c>
      <c r="M26" s="18">
        <v>1.2200000000000002</v>
      </c>
      <c r="N26" s="18">
        <f t="shared" si="0"/>
        <v>0</v>
      </c>
      <c r="O26" s="18">
        <v>2.5</v>
      </c>
      <c r="P26" s="18">
        <f t="shared" si="1"/>
        <v>1</v>
      </c>
      <c r="Q26" s="50">
        <f t="shared" si="2"/>
        <v>698.6</v>
      </c>
    </row>
    <row r="27" spans="1:23" s="15" customFormat="1" ht="59.25" customHeight="1">
      <c r="A27" s="70">
        <f>A26+1</f>
        <v>45287</v>
      </c>
      <c r="B27" s="16" t="s">
        <v>36</v>
      </c>
      <c r="C27" s="82" t="s">
        <v>60</v>
      </c>
      <c r="D27" s="103" t="s">
        <v>106</v>
      </c>
      <c r="E27" s="101" t="s">
        <v>147</v>
      </c>
      <c r="F27" s="83" t="s">
        <v>51</v>
      </c>
      <c r="G27" s="101" t="s">
        <v>148</v>
      </c>
      <c r="H27" s="92"/>
      <c r="I27" s="87"/>
      <c r="J27" s="87" t="s">
        <v>41</v>
      </c>
      <c r="K27" s="58">
        <v>4</v>
      </c>
      <c r="L27" s="58">
        <v>3.24</v>
      </c>
      <c r="M27" s="58">
        <v>2.27</v>
      </c>
      <c r="N27" s="58">
        <f t="shared" si="0"/>
        <v>0</v>
      </c>
      <c r="O27" s="58">
        <v>2.5</v>
      </c>
      <c r="P27" s="58">
        <f t="shared" si="1"/>
        <v>0</v>
      </c>
      <c r="Q27" s="59">
        <f t="shared" si="2"/>
        <v>692.25</v>
      </c>
    </row>
    <row r="28" spans="1:23" s="15" customFormat="1" ht="59.25" customHeight="1">
      <c r="A28" s="70">
        <f>A27+1</f>
        <v>45288</v>
      </c>
      <c r="B28" s="16" t="s">
        <v>37</v>
      </c>
      <c r="C28" s="82" t="s">
        <v>47</v>
      </c>
      <c r="D28" s="101" t="s">
        <v>149</v>
      </c>
      <c r="E28" s="101" t="s">
        <v>49</v>
      </c>
      <c r="F28" s="83" t="s">
        <v>73</v>
      </c>
      <c r="G28" s="103" t="s">
        <v>50</v>
      </c>
      <c r="H28" s="91" t="s">
        <v>48</v>
      </c>
      <c r="I28" s="88"/>
      <c r="J28" s="88"/>
      <c r="K28" s="18">
        <v>4</v>
      </c>
      <c r="L28" s="18">
        <v>3.4400000000000004</v>
      </c>
      <c r="M28" s="18">
        <v>1.47</v>
      </c>
      <c r="N28" s="18">
        <f t="shared" si="0"/>
        <v>0</v>
      </c>
      <c r="O28" s="18">
        <v>2.5</v>
      </c>
      <c r="P28" s="18">
        <f t="shared" si="1"/>
        <v>1</v>
      </c>
      <c r="Q28" s="18">
        <f t="shared" si="2"/>
        <v>747.25</v>
      </c>
    </row>
    <row r="29" spans="1:23" s="15" customFormat="1" ht="59.25" customHeight="1" thickBot="1">
      <c r="A29" s="73">
        <f>A28+1</f>
        <v>45289</v>
      </c>
      <c r="B29" s="19" t="s">
        <v>38</v>
      </c>
      <c r="C29" s="78" t="s">
        <v>63</v>
      </c>
      <c r="D29" s="97" t="s">
        <v>99</v>
      </c>
      <c r="E29" s="97" t="s">
        <v>104</v>
      </c>
      <c r="F29" s="78" t="s">
        <v>53</v>
      </c>
      <c r="G29" s="97" t="s">
        <v>150</v>
      </c>
      <c r="H29" s="86" t="s">
        <v>48</v>
      </c>
      <c r="I29" s="86"/>
      <c r="J29" s="86"/>
      <c r="K29" s="52">
        <v>4.2300000000000004</v>
      </c>
      <c r="L29" s="52">
        <v>3.1300000000000003</v>
      </c>
      <c r="M29" s="52">
        <v>0.85</v>
      </c>
      <c r="N29" s="52">
        <f t="shared" si="0"/>
        <v>0</v>
      </c>
      <c r="O29" s="52">
        <v>2.5</v>
      </c>
      <c r="P29" s="52">
        <f t="shared" si="1"/>
        <v>1</v>
      </c>
      <c r="Q29" s="52">
        <f t="shared" si="2"/>
        <v>724.6</v>
      </c>
    </row>
    <row r="30" spans="1:23" ht="25.5" customHeight="1" thickBot="1">
      <c r="A30" s="21"/>
      <c r="B30" s="21"/>
      <c r="C30" s="117" t="s">
        <v>21</v>
      </c>
      <c r="D30" s="39" t="s">
        <v>22</v>
      </c>
      <c r="E30" s="111" t="s">
        <v>23</v>
      </c>
      <c r="F30" s="111" t="s">
        <v>24</v>
      </c>
      <c r="G30" s="111" t="s">
        <v>25</v>
      </c>
      <c r="H30" s="111" t="s">
        <v>26</v>
      </c>
      <c r="I30" s="112" t="s">
        <v>27</v>
      </c>
      <c r="J30" s="112"/>
      <c r="K30" s="112"/>
      <c r="L30" s="112"/>
      <c r="M30" s="109" t="s">
        <v>28</v>
      </c>
      <c r="N30" s="109" t="s">
        <v>29</v>
      </c>
      <c r="O30" s="22"/>
      <c r="P30" s="22"/>
    </row>
    <row r="31" spans="1:23" ht="19.5" customHeight="1" thickBot="1">
      <c r="A31" s="21"/>
      <c r="B31" s="21"/>
      <c r="C31" s="112"/>
      <c r="D31" s="96" t="s">
        <v>33</v>
      </c>
      <c r="E31" s="112"/>
      <c r="F31" s="112"/>
      <c r="G31" s="112"/>
      <c r="H31" s="112"/>
      <c r="I31" s="41" t="s">
        <v>30</v>
      </c>
      <c r="J31" s="113" t="s">
        <v>31</v>
      </c>
      <c r="K31" s="114"/>
      <c r="L31" s="42" t="s">
        <v>32</v>
      </c>
      <c r="M31" s="110"/>
      <c r="N31" s="110"/>
      <c r="O31" s="22"/>
      <c r="P31" s="22"/>
    </row>
    <row r="32" spans="1:23" ht="19.5" customHeight="1" thickBot="1">
      <c r="A32" s="21"/>
      <c r="B32" s="21"/>
      <c r="C32" s="45">
        <v>1</v>
      </c>
      <c r="D32" s="46">
        <v>5</v>
      </c>
      <c r="E32" s="46">
        <v>7</v>
      </c>
      <c r="F32" s="46">
        <v>8</v>
      </c>
      <c r="G32" s="46">
        <v>21</v>
      </c>
      <c r="H32" s="47">
        <v>0</v>
      </c>
      <c r="I32" s="45">
        <v>5</v>
      </c>
      <c r="J32" s="115">
        <v>2</v>
      </c>
      <c r="K32" s="116"/>
      <c r="L32" s="46">
        <v>0</v>
      </c>
      <c r="M32" s="46">
        <v>4</v>
      </c>
      <c r="N32" s="48">
        <v>5</v>
      </c>
      <c r="O32" s="22"/>
      <c r="P32" s="22"/>
    </row>
    <row r="33" spans="1:18" ht="36.75" customHeight="1">
      <c r="A33" s="108" t="s">
        <v>110</v>
      </c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95"/>
    </row>
    <row r="34" spans="1:18" ht="37.5" customHeight="1">
      <c r="A34" s="108" t="s">
        <v>109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</row>
    <row r="35" spans="1:18" ht="19.5" customHeight="1">
      <c r="B35" s="28"/>
      <c r="C35" s="28"/>
      <c r="D35" s="28"/>
      <c r="E35" s="28"/>
      <c r="F35" s="28"/>
      <c r="G35" s="28"/>
      <c r="H35" s="29"/>
      <c r="I35" s="29"/>
      <c r="J35" s="29"/>
      <c r="K35" s="30"/>
      <c r="L35" s="30"/>
      <c r="M35" s="30"/>
      <c r="N35" s="30"/>
      <c r="O35" s="30"/>
      <c r="P35" s="30"/>
    </row>
    <row r="36" spans="1:18" ht="25">
      <c r="C36" s="31"/>
      <c r="D36" s="30"/>
      <c r="E36" s="23"/>
      <c r="F36" s="26"/>
      <c r="G36" s="24"/>
      <c r="H36" s="24"/>
      <c r="I36" s="24"/>
      <c r="J36" s="24"/>
      <c r="K36" s="24"/>
      <c r="L36" s="25"/>
      <c r="M36" s="25"/>
      <c r="N36" s="25"/>
      <c r="O36" s="25"/>
      <c r="P36" s="25"/>
      <c r="Q36" s="25"/>
    </row>
    <row r="37" spans="1:18"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8" s="27" customFormat="1"/>
    <row r="39" spans="1:18" s="27" customFormat="1">
      <c r="C39" s="23"/>
    </row>
    <row r="40" spans="1:18" s="27" customFormat="1">
      <c r="C40" s="23"/>
      <c r="E40" s="26"/>
      <c r="F40" s="24"/>
      <c r="G40" s="24"/>
      <c r="H40" s="24"/>
      <c r="I40" s="32"/>
      <c r="J40" s="32"/>
    </row>
    <row r="41" spans="1:18" s="27" customFormat="1">
      <c r="C41" s="23"/>
      <c r="D41" s="23"/>
      <c r="E41" s="26"/>
      <c r="F41" s="24"/>
      <c r="G41" s="24"/>
      <c r="H41" s="24"/>
      <c r="I41" s="32"/>
      <c r="J41" s="32"/>
    </row>
    <row r="42" spans="1:18" s="27" customFormat="1">
      <c r="C42" s="23"/>
      <c r="D42" s="23"/>
      <c r="E42" s="23"/>
      <c r="F42" s="23"/>
      <c r="G42" s="23"/>
      <c r="H42" s="23"/>
      <c r="I42" s="23"/>
      <c r="J42" s="23"/>
      <c r="K42" s="26"/>
      <c r="L42" s="24"/>
      <c r="M42" s="24"/>
      <c r="N42" s="24"/>
      <c r="O42" s="32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2"/>
    </row>
    <row r="44" spans="1:18" s="27" customFormat="1">
      <c r="F44" s="33"/>
      <c r="K44" s="23"/>
      <c r="L44" s="23"/>
      <c r="M44" s="23"/>
      <c r="N44" s="23"/>
      <c r="O44" s="23"/>
      <c r="P44" s="23"/>
      <c r="Q44" s="23"/>
    </row>
    <row r="45" spans="1:18" s="27" customFormat="1">
      <c r="F45" s="7"/>
      <c r="K45" s="23"/>
      <c r="L45" s="23"/>
      <c r="M45" s="23"/>
      <c r="N45" s="23"/>
      <c r="O45" s="23"/>
      <c r="P45" s="23"/>
      <c r="Q45" s="23"/>
    </row>
    <row r="54" spans="3:17" ht="21.5">
      <c r="C54" s="34"/>
      <c r="D54" s="34"/>
      <c r="E54" s="34"/>
      <c r="F54" s="35"/>
      <c r="G54" s="36"/>
      <c r="H54" s="37"/>
      <c r="I54" s="37"/>
      <c r="J54" s="37"/>
      <c r="K54" s="38"/>
      <c r="L54" s="38"/>
      <c r="M54" s="38"/>
      <c r="N54" s="38"/>
      <c r="O54" s="38"/>
      <c r="P54" s="38"/>
      <c r="Q54" s="38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tabSelected="1" view="pageBreakPreview" zoomScale="70" zoomScaleNormal="70" zoomScaleSheetLayoutView="70" workbookViewId="0">
      <selection activeCell="D12" sqref="D12"/>
    </sheetView>
  </sheetViews>
  <sheetFormatPr defaultColWidth="9" defaultRowHeight="19.5"/>
  <cols>
    <col min="1" max="1" width="3.6328125" style="27" customWidth="1"/>
    <col min="2" max="2" width="3" style="27" customWidth="1"/>
    <col min="3" max="3" width="40.36328125" style="27" customWidth="1"/>
    <col min="4" max="4" width="35.6328125" style="27" customWidth="1"/>
    <col min="5" max="5" width="40.90625" style="27" customWidth="1"/>
    <col min="6" max="6" width="26" style="27" customWidth="1"/>
    <col min="7" max="7" width="38.453125" style="27" customWidth="1"/>
    <col min="8" max="10" width="7.6328125" style="27" customWidth="1"/>
    <col min="11" max="17" width="5" style="23" customWidth="1"/>
    <col min="18" max="16384" width="9" style="25"/>
  </cols>
  <sheetData>
    <row r="1" spans="1:30" s="3" customFormat="1">
      <c r="A1" s="126" t="s">
        <v>114</v>
      </c>
      <c r="B1" s="127"/>
      <c r="C1" s="127"/>
      <c r="D1" s="127"/>
      <c r="E1" s="127"/>
      <c r="F1" s="127"/>
      <c r="G1" s="127"/>
      <c r="H1" s="127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28" t="s">
        <v>6</v>
      </c>
      <c r="B3" s="130" t="s">
        <v>7</v>
      </c>
      <c r="C3" s="132" t="s">
        <v>8</v>
      </c>
      <c r="D3" s="132" t="s">
        <v>9</v>
      </c>
      <c r="E3" s="132" t="s">
        <v>10</v>
      </c>
      <c r="F3" s="132" t="s">
        <v>11</v>
      </c>
      <c r="G3" s="120" t="s">
        <v>12</v>
      </c>
      <c r="H3" s="120" t="s">
        <v>13</v>
      </c>
      <c r="I3" s="120" t="s">
        <v>14</v>
      </c>
      <c r="J3" s="124" t="s">
        <v>41</v>
      </c>
      <c r="K3" s="122" t="s">
        <v>39</v>
      </c>
      <c r="L3" s="118" t="s">
        <v>40</v>
      </c>
      <c r="M3" s="118" t="s">
        <v>15</v>
      </c>
      <c r="N3" s="118" t="s">
        <v>16</v>
      </c>
      <c r="O3" s="118" t="s">
        <v>17</v>
      </c>
      <c r="P3" s="118" t="s">
        <v>18</v>
      </c>
      <c r="Q3" s="54" t="s">
        <v>19</v>
      </c>
    </row>
    <row r="4" spans="1:30" s="11" customFormat="1" ht="95.25" customHeight="1" thickBot="1">
      <c r="A4" s="129"/>
      <c r="B4" s="131"/>
      <c r="C4" s="121"/>
      <c r="D4" s="121"/>
      <c r="E4" s="121"/>
      <c r="F4" s="121"/>
      <c r="G4" s="121"/>
      <c r="H4" s="121"/>
      <c r="I4" s="121"/>
      <c r="J4" s="125"/>
      <c r="K4" s="123"/>
      <c r="L4" s="119"/>
      <c r="M4" s="119"/>
      <c r="N4" s="119"/>
      <c r="O4" s="119"/>
      <c r="P4" s="119"/>
      <c r="Q4" s="55" t="s">
        <v>20</v>
      </c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</row>
    <row r="5" spans="1:30" s="15" customFormat="1" ht="57.75" hidden="1" customHeight="1">
      <c r="A5" s="44">
        <v>45257</v>
      </c>
      <c r="B5" s="12" t="s">
        <v>34</v>
      </c>
      <c r="C5" s="62"/>
      <c r="D5" s="63"/>
      <c r="E5" s="62"/>
      <c r="F5" s="64"/>
      <c r="G5" s="65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9" t="e">
        <f>K5*70+L5*75+M5*25+N5*150+O5*45+P5*60</f>
        <v>#REF!</v>
      </c>
    </row>
    <row r="6" spans="1:30" s="15" customFormat="1" ht="59.25" hidden="1" customHeight="1">
      <c r="A6" s="43">
        <f>A5+1</f>
        <v>45258</v>
      </c>
      <c r="B6" s="16" t="s">
        <v>35</v>
      </c>
      <c r="C6" s="66"/>
      <c r="D6" s="62"/>
      <c r="E6" s="67"/>
      <c r="F6" s="68"/>
      <c r="G6" s="65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29" si="0">IF(I6="鮮奶",0.8,0)</f>
        <v>0</v>
      </c>
      <c r="O6" s="18" t="e">
        <f>#REF!</f>
        <v>#REF!</v>
      </c>
      <c r="P6" s="18">
        <f t="shared" ref="P6:P29" si="1">IF(H6="水果",1,0)</f>
        <v>0</v>
      </c>
      <c r="Q6" s="50" t="e">
        <f t="shared" ref="Q6:Q29" si="2">K6*70+L6*75+M6*25+N6*150+O6*45+P6*60</f>
        <v>#REF!</v>
      </c>
    </row>
    <row r="7" spans="1:30" s="15" customFormat="1" ht="59.25" hidden="1" customHeight="1">
      <c r="A7" s="43">
        <f>A6+1</f>
        <v>45259</v>
      </c>
      <c r="B7" s="16" t="s">
        <v>36</v>
      </c>
      <c r="C7" s="66"/>
      <c r="D7" s="62"/>
      <c r="E7" s="69"/>
      <c r="F7" s="68"/>
      <c r="G7" s="62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50" t="e">
        <f t="shared" si="2"/>
        <v>#REF!</v>
      </c>
    </row>
    <row r="8" spans="1:30" s="15" customFormat="1" ht="59.25" hidden="1" customHeight="1">
      <c r="A8" s="43">
        <f>A7+1</f>
        <v>45260</v>
      </c>
      <c r="B8" s="16" t="s">
        <v>2</v>
      </c>
      <c r="C8" s="66"/>
      <c r="D8" s="62"/>
      <c r="E8" s="62"/>
      <c r="F8" s="62"/>
      <c r="G8" s="65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50" t="e">
        <f t="shared" si="2"/>
        <v>#REF!</v>
      </c>
    </row>
    <row r="9" spans="1:30" s="20" customFormat="1" ht="74.25" customHeight="1" thickBot="1">
      <c r="A9" s="51">
        <f>A8+1</f>
        <v>45261</v>
      </c>
      <c r="B9" s="19" t="s">
        <v>3</v>
      </c>
      <c r="C9" s="77" t="s">
        <v>90</v>
      </c>
      <c r="D9" s="97" t="s">
        <v>84</v>
      </c>
      <c r="E9" s="97" t="s">
        <v>45</v>
      </c>
      <c r="F9" s="79" t="s">
        <v>82</v>
      </c>
      <c r="G9" s="98" t="s">
        <v>119</v>
      </c>
      <c r="H9" s="85" t="s">
        <v>48</v>
      </c>
      <c r="I9" s="86"/>
      <c r="J9" s="86"/>
      <c r="K9" s="52">
        <v>4</v>
      </c>
      <c r="L9" s="52">
        <v>4.1000000000000005</v>
      </c>
      <c r="M9" s="52">
        <v>0.94</v>
      </c>
      <c r="N9" s="52">
        <f t="shared" si="0"/>
        <v>0</v>
      </c>
      <c r="O9" s="52">
        <v>2.5</v>
      </c>
      <c r="P9" s="52">
        <f t="shared" si="1"/>
        <v>1</v>
      </c>
      <c r="Q9" s="53">
        <f t="shared" si="2"/>
        <v>783.5</v>
      </c>
      <c r="AB9" s="74"/>
    </row>
    <row r="10" spans="1:30" s="15" customFormat="1" ht="59.25" customHeight="1">
      <c r="A10" s="57">
        <f>A9+3</f>
        <v>45264</v>
      </c>
      <c r="B10" s="56" t="s">
        <v>4</v>
      </c>
      <c r="C10" s="80" t="s">
        <v>43</v>
      </c>
      <c r="D10" s="99" t="s">
        <v>65</v>
      </c>
      <c r="E10" s="100" t="s">
        <v>56</v>
      </c>
      <c r="F10" s="82" t="s">
        <v>78</v>
      </c>
      <c r="G10" s="101" t="s">
        <v>91</v>
      </c>
      <c r="H10" s="87" t="s">
        <v>48</v>
      </c>
      <c r="I10" s="87"/>
      <c r="J10" s="87"/>
      <c r="K10" s="58">
        <v>4</v>
      </c>
      <c r="L10" s="58">
        <v>1.6</v>
      </c>
      <c r="M10" s="58">
        <v>1.6</v>
      </c>
      <c r="N10" s="58">
        <f>IF(I10="鮮奶",0.8,0)</f>
        <v>0</v>
      </c>
      <c r="O10" s="58">
        <v>2.5</v>
      </c>
      <c r="P10" s="14">
        <f t="shared" si="1"/>
        <v>1</v>
      </c>
      <c r="Q10" s="49">
        <f t="shared" si="2"/>
        <v>612.5</v>
      </c>
      <c r="T10" s="74"/>
      <c r="U10" s="74"/>
      <c r="V10" s="74"/>
    </row>
    <row r="11" spans="1:30" s="15" customFormat="1" ht="59.25" customHeight="1">
      <c r="A11" s="43">
        <f>A10+1</f>
        <v>45265</v>
      </c>
      <c r="B11" s="16" t="s">
        <v>5</v>
      </c>
      <c r="C11" s="83" t="s">
        <v>120</v>
      </c>
      <c r="D11" s="101" t="s">
        <v>101</v>
      </c>
      <c r="E11" s="102" t="s">
        <v>93</v>
      </c>
      <c r="F11" s="82" t="s">
        <v>77</v>
      </c>
      <c r="G11" s="101" t="s">
        <v>121</v>
      </c>
      <c r="H11" s="88"/>
      <c r="I11" s="88"/>
      <c r="J11" s="88" t="s">
        <v>41</v>
      </c>
      <c r="K11" s="18">
        <v>4.29</v>
      </c>
      <c r="L11" s="18">
        <v>2.98</v>
      </c>
      <c r="M11" s="18">
        <v>2.37</v>
      </c>
      <c r="N11" s="18">
        <f t="shared" si="0"/>
        <v>0</v>
      </c>
      <c r="O11" s="18">
        <v>2.5</v>
      </c>
      <c r="P11" s="18">
        <f t="shared" si="1"/>
        <v>0</v>
      </c>
      <c r="Q11" s="50">
        <f t="shared" si="2"/>
        <v>695.55</v>
      </c>
      <c r="U11" s="71"/>
      <c r="AA11" s="72"/>
    </row>
    <row r="12" spans="1:30" s="15" customFormat="1" ht="59.25" customHeight="1">
      <c r="A12" s="43">
        <f>A11+1</f>
        <v>45266</v>
      </c>
      <c r="B12" s="16" t="s">
        <v>1</v>
      </c>
      <c r="C12" s="82" t="s">
        <v>60</v>
      </c>
      <c r="D12" s="103" t="s">
        <v>122</v>
      </c>
      <c r="E12" s="100" t="s">
        <v>123</v>
      </c>
      <c r="F12" s="82" t="s">
        <v>53</v>
      </c>
      <c r="G12" s="103" t="s">
        <v>61</v>
      </c>
      <c r="H12" s="88" t="s">
        <v>48</v>
      </c>
      <c r="I12" s="88"/>
      <c r="J12" s="88"/>
      <c r="K12" s="18">
        <v>4</v>
      </c>
      <c r="L12" s="18">
        <v>2.54</v>
      </c>
      <c r="M12" s="18">
        <v>2.0699999999999998</v>
      </c>
      <c r="N12" s="18">
        <f t="shared" si="0"/>
        <v>0</v>
      </c>
      <c r="O12" s="18">
        <v>2.5</v>
      </c>
      <c r="P12" s="18">
        <f t="shared" si="1"/>
        <v>1</v>
      </c>
      <c r="Q12" s="50">
        <f t="shared" si="2"/>
        <v>694.75</v>
      </c>
    </row>
    <row r="13" spans="1:30" s="15" customFormat="1" ht="59.25" customHeight="1">
      <c r="A13" s="43">
        <f>A12+1</f>
        <v>45267</v>
      </c>
      <c r="B13" s="16" t="s">
        <v>2</v>
      </c>
      <c r="C13" s="82" t="s">
        <v>58</v>
      </c>
      <c r="D13" s="101" t="s">
        <v>124</v>
      </c>
      <c r="E13" s="104" t="s">
        <v>125</v>
      </c>
      <c r="F13" s="82" t="s">
        <v>72</v>
      </c>
      <c r="G13" s="103" t="s">
        <v>62</v>
      </c>
      <c r="H13" s="88" t="s">
        <v>48</v>
      </c>
      <c r="I13" s="88"/>
      <c r="J13" s="88"/>
      <c r="K13" s="18">
        <v>5.16</v>
      </c>
      <c r="L13" s="18">
        <v>2.42</v>
      </c>
      <c r="M13" s="18">
        <v>1.74</v>
      </c>
      <c r="N13" s="18">
        <f t="shared" si="0"/>
        <v>0</v>
      </c>
      <c r="O13" s="18">
        <v>2.5</v>
      </c>
      <c r="P13" s="18">
        <f t="shared" si="1"/>
        <v>1</v>
      </c>
      <c r="Q13" s="50">
        <f t="shared" si="2"/>
        <v>758.7</v>
      </c>
    </row>
    <row r="14" spans="1:30" s="15" customFormat="1" ht="59.25" customHeight="1" thickBot="1">
      <c r="A14" s="51">
        <f>A13+1</f>
        <v>45268</v>
      </c>
      <c r="B14" s="19" t="s">
        <v>3</v>
      </c>
      <c r="C14" s="79" t="s">
        <v>57</v>
      </c>
      <c r="D14" s="97" t="s">
        <v>85</v>
      </c>
      <c r="E14" s="105" t="s">
        <v>105</v>
      </c>
      <c r="F14" s="78" t="s">
        <v>52</v>
      </c>
      <c r="G14" s="97" t="s">
        <v>79</v>
      </c>
      <c r="H14" s="89"/>
      <c r="I14" s="89" t="s">
        <v>96</v>
      </c>
      <c r="J14" s="86"/>
      <c r="K14" s="18">
        <v>4.9000000000000004</v>
      </c>
      <c r="L14" s="18">
        <v>3.4400000000000004</v>
      </c>
      <c r="M14" s="18">
        <v>0.97</v>
      </c>
      <c r="N14" s="18">
        <f t="shared" si="0"/>
        <v>0.8</v>
      </c>
      <c r="O14" s="18">
        <v>0</v>
      </c>
      <c r="P14" s="18">
        <f t="shared" si="1"/>
        <v>0</v>
      </c>
      <c r="Q14" s="50">
        <f t="shared" si="2"/>
        <v>745.25</v>
      </c>
      <c r="S14" s="74"/>
      <c r="V14" s="71"/>
    </row>
    <row r="15" spans="1:30" s="15" customFormat="1" ht="59.25" customHeight="1">
      <c r="A15" s="57">
        <f>A14+3</f>
        <v>45271</v>
      </c>
      <c r="B15" s="56" t="s">
        <v>4</v>
      </c>
      <c r="C15" s="80" t="s">
        <v>63</v>
      </c>
      <c r="D15" s="101" t="s">
        <v>126</v>
      </c>
      <c r="E15" s="101" t="s">
        <v>108</v>
      </c>
      <c r="F15" s="83" t="s">
        <v>74</v>
      </c>
      <c r="G15" s="104" t="s">
        <v>127</v>
      </c>
      <c r="H15" s="87"/>
      <c r="I15" s="87" t="s">
        <v>96</v>
      </c>
      <c r="J15" s="87"/>
      <c r="K15" s="14">
        <v>4.5</v>
      </c>
      <c r="L15" s="14">
        <v>2.2000000000000002</v>
      </c>
      <c r="M15" s="14">
        <v>1.84</v>
      </c>
      <c r="N15" s="14">
        <f t="shared" si="0"/>
        <v>0.8</v>
      </c>
      <c r="O15" s="14">
        <v>0</v>
      </c>
      <c r="P15" s="14">
        <f t="shared" si="1"/>
        <v>0</v>
      </c>
      <c r="Q15" s="49">
        <f t="shared" si="2"/>
        <v>646</v>
      </c>
    </row>
    <row r="16" spans="1:30" s="15" customFormat="1" ht="59.25" customHeight="1">
      <c r="A16" s="43">
        <f>A15+1</f>
        <v>45272</v>
      </c>
      <c r="B16" s="16" t="s">
        <v>5</v>
      </c>
      <c r="C16" s="81" t="s">
        <v>58</v>
      </c>
      <c r="D16" s="101" t="s">
        <v>128</v>
      </c>
      <c r="E16" s="103" t="s">
        <v>129</v>
      </c>
      <c r="F16" s="82" t="s">
        <v>75</v>
      </c>
      <c r="G16" s="103" t="s">
        <v>130</v>
      </c>
      <c r="H16" s="88" t="s">
        <v>48</v>
      </c>
      <c r="I16" s="88"/>
      <c r="J16" s="88"/>
      <c r="K16" s="18">
        <v>5.1000000000000005</v>
      </c>
      <c r="L16" s="18">
        <v>2.64</v>
      </c>
      <c r="M16" s="18">
        <v>1.72</v>
      </c>
      <c r="N16" s="18">
        <f t="shared" si="0"/>
        <v>0</v>
      </c>
      <c r="O16" s="18">
        <v>0.3</v>
      </c>
      <c r="P16" s="18">
        <f t="shared" si="1"/>
        <v>1</v>
      </c>
      <c r="Q16" s="50">
        <f t="shared" si="2"/>
        <v>671.5</v>
      </c>
      <c r="S16" s="74"/>
      <c r="V16" s="72"/>
    </row>
    <row r="17" spans="1:23" s="15" customFormat="1" ht="69.75" customHeight="1">
      <c r="A17" s="43">
        <f>A16+1</f>
        <v>45273</v>
      </c>
      <c r="B17" s="16" t="s">
        <v>1</v>
      </c>
      <c r="C17" s="82" t="s">
        <v>54</v>
      </c>
      <c r="D17" s="103" t="s">
        <v>59</v>
      </c>
      <c r="E17" s="103" t="s">
        <v>42</v>
      </c>
      <c r="F17" s="82" t="s">
        <v>76</v>
      </c>
      <c r="G17" s="103" t="s">
        <v>111</v>
      </c>
      <c r="H17" s="88" t="s">
        <v>48</v>
      </c>
      <c r="I17" s="88"/>
      <c r="J17" s="88"/>
      <c r="K17" s="18">
        <v>4</v>
      </c>
      <c r="L17" s="18">
        <v>4.3900000000000006</v>
      </c>
      <c r="M17" s="18">
        <v>1.28</v>
      </c>
      <c r="N17" s="18">
        <f t="shared" si="0"/>
        <v>0</v>
      </c>
      <c r="O17" s="18">
        <v>2.5</v>
      </c>
      <c r="P17" s="18">
        <f t="shared" si="1"/>
        <v>1</v>
      </c>
      <c r="Q17" s="50">
        <f t="shared" si="2"/>
        <v>813.75</v>
      </c>
      <c r="T17" s="35"/>
    </row>
    <row r="18" spans="1:23" s="15" customFormat="1" ht="59.25" customHeight="1">
      <c r="A18" s="43">
        <f>A17+1</f>
        <v>45274</v>
      </c>
      <c r="B18" s="16" t="s">
        <v>2</v>
      </c>
      <c r="C18" s="82" t="s">
        <v>55</v>
      </c>
      <c r="D18" s="103" t="s">
        <v>131</v>
      </c>
      <c r="E18" s="103" t="s">
        <v>132</v>
      </c>
      <c r="F18" s="82" t="s">
        <v>77</v>
      </c>
      <c r="G18" s="100" t="s">
        <v>133</v>
      </c>
      <c r="H18" s="88" t="s">
        <v>48</v>
      </c>
      <c r="I18" s="88"/>
      <c r="J18" s="88"/>
      <c r="K18" s="18">
        <v>4.4799999999999995</v>
      </c>
      <c r="L18" s="18">
        <v>2.42</v>
      </c>
      <c r="M18" s="18">
        <v>1.42</v>
      </c>
      <c r="N18" s="18">
        <f t="shared" si="0"/>
        <v>0</v>
      </c>
      <c r="O18" s="18">
        <v>2.5</v>
      </c>
      <c r="P18" s="18">
        <f t="shared" si="1"/>
        <v>1</v>
      </c>
      <c r="Q18" s="50">
        <f t="shared" si="2"/>
        <v>703.09999999999991</v>
      </c>
      <c r="S18" s="72"/>
      <c r="U18" s="93"/>
    </row>
    <row r="19" spans="1:23" s="15" customFormat="1" ht="59.25" customHeight="1" thickBot="1">
      <c r="A19" s="51">
        <f>A18+1</f>
        <v>45275</v>
      </c>
      <c r="B19" s="19" t="s">
        <v>38</v>
      </c>
      <c r="C19" s="78" t="s">
        <v>86</v>
      </c>
      <c r="D19" s="101" t="s">
        <v>102</v>
      </c>
      <c r="E19" s="78" t="s">
        <v>134</v>
      </c>
      <c r="F19" s="78" t="s">
        <v>51</v>
      </c>
      <c r="G19" s="105" t="s">
        <v>89</v>
      </c>
      <c r="H19" s="86" t="s">
        <v>48</v>
      </c>
      <c r="I19" s="86"/>
      <c r="J19" s="86"/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f t="shared" si="1"/>
        <v>1</v>
      </c>
      <c r="Q19" s="53">
        <f t="shared" si="2"/>
        <v>60</v>
      </c>
      <c r="T19" s="93"/>
      <c r="U19" s="74"/>
    </row>
    <row r="20" spans="1:23" s="15" customFormat="1" ht="59.25" customHeight="1">
      <c r="A20" s="57">
        <f>A19+3</f>
        <v>45278</v>
      </c>
      <c r="B20" s="56" t="s">
        <v>4</v>
      </c>
      <c r="C20" s="83" t="s">
        <v>67</v>
      </c>
      <c r="D20" s="99" t="s">
        <v>136</v>
      </c>
      <c r="E20" s="101" t="s">
        <v>135</v>
      </c>
      <c r="F20" s="83" t="s">
        <v>69</v>
      </c>
      <c r="G20" s="101" t="s">
        <v>137</v>
      </c>
      <c r="H20" s="87"/>
      <c r="I20" s="87"/>
      <c r="J20" s="87" t="s">
        <v>41</v>
      </c>
      <c r="K20" s="58">
        <v>4.4000000000000004</v>
      </c>
      <c r="L20" s="58">
        <v>3.4400000000000004</v>
      </c>
      <c r="M20" s="58">
        <v>1.47</v>
      </c>
      <c r="N20" s="58">
        <f t="shared" si="0"/>
        <v>0</v>
      </c>
      <c r="O20" s="58">
        <v>2.5</v>
      </c>
      <c r="P20" s="58">
        <f t="shared" si="1"/>
        <v>0</v>
      </c>
      <c r="Q20" s="59">
        <f t="shared" si="2"/>
        <v>715.25</v>
      </c>
      <c r="U20" s="61"/>
    </row>
    <row r="21" spans="1:23" s="15" customFormat="1" ht="59.25" customHeight="1">
      <c r="A21" s="43">
        <f>A20+1</f>
        <v>45279</v>
      </c>
      <c r="B21" s="16" t="s">
        <v>5</v>
      </c>
      <c r="C21" s="82" t="s">
        <v>55</v>
      </c>
      <c r="D21" s="106" t="s">
        <v>139</v>
      </c>
      <c r="E21" s="101" t="s">
        <v>83</v>
      </c>
      <c r="F21" s="83" t="s">
        <v>70</v>
      </c>
      <c r="G21" s="103" t="s">
        <v>138</v>
      </c>
      <c r="H21" s="88"/>
      <c r="I21" s="88" t="s">
        <v>96</v>
      </c>
      <c r="J21" s="88"/>
      <c r="K21" s="18">
        <v>4</v>
      </c>
      <c r="L21" s="18">
        <v>3.3400000000000003</v>
      </c>
      <c r="M21" s="18">
        <v>1.62</v>
      </c>
      <c r="N21" s="18">
        <f t="shared" si="0"/>
        <v>0.8</v>
      </c>
      <c r="O21" s="18">
        <v>2.5</v>
      </c>
      <c r="P21" s="18">
        <f t="shared" si="1"/>
        <v>0</v>
      </c>
      <c r="Q21" s="50">
        <f t="shared" si="2"/>
        <v>803.5</v>
      </c>
      <c r="S21" s="71"/>
    </row>
    <row r="22" spans="1:23" s="15" customFormat="1" ht="59.25" customHeight="1">
      <c r="A22" s="43">
        <f>A21+1</f>
        <v>45280</v>
      </c>
      <c r="B22" s="16" t="s">
        <v>1</v>
      </c>
      <c r="C22" s="82" t="s">
        <v>92</v>
      </c>
      <c r="D22" s="103" t="s">
        <v>80</v>
      </c>
      <c r="E22" s="101" t="s">
        <v>81</v>
      </c>
      <c r="F22" s="83" t="s">
        <v>52</v>
      </c>
      <c r="G22" s="101" t="s">
        <v>140</v>
      </c>
      <c r="H22" s="88" t="s">
        <v>48</v>
      </c>
      <c r="I22" s="88"/>
      <c r="J22" s="88"/>
      <c r="K22" s="18">
        <v>4.29</v>
      </c>
      <c r="L22" s="18">
        <v>3.06</v>
      </c>
      <c r="M22" s="18">
        <v>1.57</v>
      </c>
      <c r="N22" s="18">
        <f t="shared" si="0"/>
        <v>0</v>
      </c>
      <c r="O22" s="18">
        <v>2.5</v>
      </c>
      <c r="P22" s="18">
        <f t="shared" si="1"/>
        <v>1</v>
      </c>
      <c r="Q22" s="50">
        <f t="shared" si="2"/>
        <v>741.55</v>
      </c>
      <c r="S22" s="93"/>
      <c r="T22" s="93"/>
      <c r="U22" s="93"/>
      <c r="V22" s="93"/>
      <c r="W22" s="93"/>
    </row>
    <row r="23" spans="1:23" s="15" customFormat="1" ht="59.25" customHeight="1">
      <c r="A23" s="43">
        <f>A22+1</f>
        <v>45281</v>
      </c>
      <c r="B23" s="16" t="s">
        <v>2</v>
      </c>
      <c r="C23" s="82" t="s">
        <v>97</v>
      </c>
      <c r="D23" s="101" t="s">
        <v>103</v>
      </c>
      <c r="E23" s="101" t="s">
        <v>141</v>
      </c>
      <c r="F23" s="83" t="s">
        <v>142</v>
      </c>
      <c r="G23" s="106" t="s">
        <v>64</v>
      </c>
      <c r="H23" s="88" t="s">
        <v>48</v>
      </c>
      <c r="I23" s="88"/>
      <c r="J23" s="88"/>
      <c r="K23" s="18">
        <v>4</v>
      </c>
      <c r="L23" s="18">
        <v>2.14</v>
      </c>
      <c r="M23" s="18">
        <v>2.3700000000000006</v>
      </c>
      <c r="N23" s="18">
        <f t="shared" si="0"/>
        <v>0</v>
      </c>
      <c r="O23" s="18">
        <v>2.5</v>
      </c>
      <c r="P23" s="18">
        <f t="shared" si="1"/>
        <v>1</v>
      </c>
      <c r="Q23" s="50">
        <f t="shared" si="2"/>
        <v>672.25</v>
      </c>
      <c r="V23" s="61"/>
    </row>
    <row r="24" spans="1:23" s="15" customFormat="1" ht="59.25" customHeight="1" thickBot="1">
      <c r="A24" s="51">
        <f>A23+1</f>
        <v>45282</v>
      </c>
      <c r="B24" s="19" t="s">
        <v>3</v>
      </c>
      <c r="C24" s="78" t="s">
        <v>143</v>
      </c>
      <c r="D24" s="107" t="s">
        <v>124</v>
      </c>
      <c r="E24" s="97" t="s">
        <v>87</v>
      </c>
      <c r="F24" s="78" t="s">
        <v>88</v>
      </c>
      <c r="G24" s="97" t="s">
        <v>98</v>
      </c>
      <c r="H24" s="86" t="s">
        <v>48</v>
      </c>
      <c r="I24" s="86"/>
      <c r="J24" s="86"/>
      <c r="K24" s="52">
        <v>5.5</v>
      </c>
      <c r="L24" s="52">
        <v>2.2800000000000002</v>
      </c>
      <c r="M24" s="52">
        <v>1.77</v>
      </c>
      <c r="N24" s="52">
        <f t="shared" si="0"/>
        <v>0</v>
      </c>
      <c r="O24" s="52">
        <v>2.5</v>
      </c>
      <c r="P24" s="52">
        <f t="shared" si="1"/>
        <v>1</v>
      </c>
      <c r="Q24" s="53">
        <f t="shared" si="2"/>
        <v>772.75</v>
      </c>
    </row>
    <row r="25" spans="1:23" s="15" customFormat="1" ht="59.25" customHeight="1">
      <c r="A25" s="57">
        <f>A24+3</f>
        <v>45285</v>
      </c>
      <c r="B25" s="56" t="s">
        <v>4</v>
      </c>
      <c r="C25" s="83" t="s">
        <v>100</v>
      </c>
      <c r="D25" s="101" t="s">
        <v>146</v>
      </c>
      <c r="E25" s="83" t="s">
        <v>66</v>
      </c>
      <c r="F25" s="83" t="s">
        <v>71</v>
      </c>
      <c r="G25" s="101" t="s">
        <v>144</v>
      </c>
      <c r="H25" s="90" t="s">
        <v>48</v>
      </c>
      <c r="I25" s="87"/>
      <c r="J25" s="87"/>
      <c r="K25" s="58">
        <v>4</v>
      </c>
      <c r="L25" s="58">
        <v>2.23</v>
      </c>
      <c r="M25" s="58">
        <v>1.02</v>
      </c>
      <c r="N25" s="58">
        <f t="shared" si="0"/>
        <v>0</v>
      </c>
      <c r="O25" s="58">
        <v>2.5</v>
      </c>
      <c r="P25" s="58">
        <f t="shared" si="1"/>
        <v>1</v>
      </c>
      <c r="Q25" s="59">
        <f t="shared" si="2"/>
        <v>645.25</v>
      </c>
      <c r="S25" s="60"/>
      <c r="T25" s="93"/>
      <c r="U25" s="93"/>
    </row>
    <row r="26" spans="1:23" s="15" customFormat="1" ht="59.25" customHeight="1">
      <c r="A26" s="43">
        <f>A25+1</f>
        <v>45286</v>
      </c>
      <c r="B26" s="16" t="s">
        <v>5</v>
      </c>
      <c r="C26" s="82" t="s">
        <v>46</v>
      </c>
      <c r="D26" s="84" t="s">
        <v>145</v>
      </c>
      <c r="E26" s="101" t="s">
        <v>107</v>
      </c>
      <c r="F26" s="83" t="s">
        <v>72</v>
      </c>
      <c r="G26" s="103" t="s">
        <v>68</v>
      </c>
      <c r="H26" s="91" t="s">
        <v>48</v>
      </c>
      <c r="I26" s="88"/>
      <c r="J26" s="88"/>
      <c r="K26" s="18">
        <v>4.38</v>
      </c>
      <c r="L26" s="18">
        <v>2.5200000000000005</v>
      </c>
      <c r="M26" s="18">
        <v>1.2200000000000002</v>
      </c>
      <c r="N26" s="18">
        <f t="shared" si="0"/>
        <v>0</v>
      </c>
      <c r="O26" s="18">
        <v>2.5</v>
      </c>
      <c r="P26" s="18">
        <f t="shared" si="1"/>
        <v>1</v>
      </c>
      <c r="Q26" s="50">
        <f t="shared" si="2"/>
        <v>698.6</v>
      </c>
    </row>
    <row r="27" spans="1:23" s="15" customFormat="1" ht="59.25" customHeight="1">
      <c r="A27" s="70">
        <f>A26+1</f>
        <v>45287</v>
      </c>
      <c r="B27" s="16" t="s">
        <v>36</v>
      </c>
      <c r="C27" s="82" t="s">
        <v>60</v>
      </c>
      <c r="D27" s="103" t="s">
        <v>106</v>
      </c>
      <c r="E27" s="101" t="s">
        <v>147</v>
      </c>
      <c r="F27" s="83" t="s">
        <v>51</v>
      </c>
      <c r="G27" s="101" t="s">
        <v>148</v>
      </c>
      <c r="H27" s="92"/>
      <c r="I27" s="87"/>
      <c r="J27" s="87" t="s">
        <v>41</v>
      </c>
      <c r="K27" s="58">
        <v>4</v>
      </c>
      <c r="L27" s="58">
        <v>3.24</v>
      </c>
      <c r="M27" s="58">
        <v>2.27</v>
      </c>
      <c r="N27" s="58">
        <f t="shared" si="0"/>
        <v>0</v>
      </c>
      <c r="O27" s="58">
        <v>2.5</v>
      </c>
      <c r="P27" s="58">
        <f t="shared" si="1"/>
        <v>0</v>
      </c>
      <c r="Q27" s="59">
        <f t="shared" si="2"/>
        <v>692.25</v>
      </c>
    </row>
    <row r="28" spans="1:23" s="15" customFormat="1" ht="59.25" customHeight="1">
      <c r="A28" s="70">
        <f>A27+1</f>
        <v>45288</v>
      </c>
      <c r="B28" s="16" t="s">
        <v>37</v>
      </c>
      <c r="C28" s="82" t="s">
        <v>47</v>
      </c>
      <c r="D28" s="101" t="s">
        <v>149</v>
      </c>
      <c r="E28" s="101" t="s">
        <v>49</v>
      </c>
      <c r="F28" s="83" t="s">
        <v>73</v>
      </c>
      <c r="G28" s="103" t="s">
        <v>50</v>
      </c>
      <c r="H28" s="91"/>
      <c r="I28" s="91" t="s">
        <v>96</v>
      </c>
      <c r="J28" s="88"/>
      <c r="K28" s="18">
        <v>4</v>
      </c>
      <c r="L28" s="18">
        <v>3.4400000000000004</v>
      </c>
      <c r="M28" s="18">
        <v>1.47</v>
      </c>
      <c r="N28" s="18">
        <f t="shared" si="0"/>
        <v>0.8</v>
      </c>
      <c r="O28" s="18">
        <v>2.5</v>
      </c>
      <c r="P28" s="18">
        <f t="shared" si="1"/>
        <v>0</v>
      </c>
      <c r="Q28" s="18">
        <f t="shared" si="2"/>
        <v>807.25</v>
      </c>
    </row>
    <row r="29" spans="1:23" s="15" customFormat="1" ht="59.25" customHeight="1" thickBot="1">
      <c r="A29" s="73">
        <f>A28+1</f>
        <v>45289</v>
      </c>
      <c r="B29" s="19" t="s">
        <v>38</v>
      </c>
      <c r="C29" s="78" t="s">
        <v>63</v>
      </c>
      <c r="D29" s="97" t="s">
        <v>99</v>
      </c>
      <c r="E29" s="97" t="s">
        <v>104</v>
      </c>
      <c r="F29" s="78" t="s">
        <v>53</v>
      </c>
      <c r="G29" s="97" t="s">
        <v>150</v>
      </c>
      <c r="H29" s="86" t="s">
        <v>48</v>
      </c>
      <c r="I29" s="86"/>
      <c r="J29" s="86"/>
      <c r="K29" s="52">
        <v>4.2300000000000004</v>
      </c>
      <c r="L29" s="52">
        <v>3.1300000000000003</v>
      </c>
      <c r="M29" s="52">
        <v>0.85</v>
      </c>
      <c r="N29" s="52">
        <f t="shared" si="0"/>
        <v>0</v>
      </c>
      <c r="O29" s="52">
        <v>2.5</v>
      </c>
      <c r="P29" s="52">
        <f t="shared" si="1"/>
        <v>1</v>
      </c>
      <c r="Q29" s="52">
        <f t="shared" si="2"/>
        <v>724.6</v>
      </c>
    </row>
    <row r="30" spans="1:23" ht="25.5" customHeight="1" thickBot="1">
      <c r="A30" s="21"/>
      <c r="B30" s="21"/>
      <c r="C30" s="117" t="s">
        <v>21</v>
      </c>
      <c r="D30" s="39" t="s">
        <v>22</v>
      </c>
      <c r="E30" s="111" t="s">
        <v>23</v>
      </c>
      <c r="F30" s="111" t="s">
        <v>24</v>
      </c>
      <c r="G30" s="111" t="s">
        <v>25</v>
      </c>
      <c r="H30" s="111" t="s">
        <v>26</v>
      </c>
      <c r="I30" s="112" t="s">
        <v>27</v>
      </c>
      <c r="J30" s="112"/>
      <c r="K30" s="112"/>
      <c r="L30" s="112"/>
      <c r="M30" s="109" t="s">
        <v>28</v>
      </c>
      <c r="N30" s="109" t="s">
        <v>29</v>
      </c>
      <c r="O30" s="22"/>
      <c r="P30" s="22"/>
    </row>
    <row r="31" spans="1:23" ht="19.5" customHeight="1" thickBot="1">
      <c r="A31" s="21"/>
      <c r="B31" s="21"/>
      <c r="C31" s="112"/>
      <c r="D31" s="96" t="s">
        <v>33</v>
      </c>
      <c r="E31" s="112"/>
      <c r="F31" s="112"/>
      <c r="G31" s="112"/>
      <c r="H31" s="112"/>
      <c r="I31" s="41" t="s">
        <v>30</v>
      </c>
      <c r="J31" s="113" t="s">
        <v>31</v>
      </c>
      <c r="K31" s="114"/>
      <c r="L31" s="42" t="s">
        <v>32</v>
      </c>
      <c r="M31" s="110"/>
      <c r="N31" s="110"/>
      <c r="O31" s="22"/>
      <c r="P31" s="22"/>
    </row>
    <row r="32" spans="1:23" ht="19.5" customHeight="1" thickBot="1">
      <c r="A32" s="21"/>
      <c r="B32" s="21"/>
      <c r="C32" s="45">
        <v>1</v>
      </c>
      <c r="D32" s="46">
        <v>5</v>
      </c>
      <c r="E32" s="46">
        <v>7</v>
      </c>
      <c r="F32" s="46">
        <v>8</v>
      </c>
      <c r="G32" s="46">
        <v>21</v>
      </c>
      <c r="H32" s="47">
        <v>0</v>
      </c>
      <c r="I32" s="45">
        <v>5</v>
      </c>
      <c r="J32" s="115">
        <v>2</v>
      </c>
      <c r="K32" s="116"/>
      <c r="L32" s="46">
        <v>0</v>
      </c>
      <c r="M32" s="46">
        <v>4</v>
      </c>
      <c r="N32" s="48">
        <v>5</v>
      </c>
      <c r="O32" s="22"/>
      <c r="P32" s="22"/>
    </row>
    <row r="33" spans="1:18" ht="36.75" customHeight="1">
      <c r="A33" s="108" t="s">
        <v>110</v>
      </c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95"/>
    </row>
    <row r="34" spans="1:18" ht="37.5" customHeight="1">
      <c r="A34" s="108" t="s">
        <v>109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</row>
    <row r="35" spans="1:18" ht="19.5" customHeight="1">
      <c r="B35" s="28"/>
      <c r="C35" s="28"/>
      <c r="D35" s="28"/>
      <c r="E35" s="28"/>
      <c r="F35" s="28"/>
      <c r="G35" s="28"/>
      <c r="H35" s="29"/>
      <c r="I35" s="29"/>
      <c r="J35" s="29"/>
      <c r="K35" s="30"/>
      <c r="L35" s="30"/>
      <c r="M35" s="30"/>
      <c r="N35" s="30"/>
      <c r="O35" s="30"/>
      <c r="P35" s="30"/>
    </row>
    <row r="36" spans="1:18" ht="25">
      <c r="C36" s="31"/>
      <c r="D36" s="30"/>
      <c r="E36" s="23"/>
      <c r="F36" s="26"/>
      <c r="G36" s="24"/>
      <c r="H36" s="24"/>
      <c r="I36" s="24"/>
      <c r="J36" s="24"/>
      <c r="K36" s="24"/>
      <c r="L36" s="25"/>
      <c r="M36" s="25"/>
      <c r="N36" s="25"/>
      <c r="O36" s="25"/>
      <c r="P36" s="25"/>
      <c r="Q36" s="25"/>
    </row>
    <row r="37" spans="1:18"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8" s="27" customFormat="1"/>
    <row r="39" spans="1:18" s="27" customFormat="1">
      <c r="C39" s="23"/>
    </row>
    <row r="40" spans="1:18" s="27" customFormat="1">
      <c r="C40" s="23"/>
      <c r="E40" s="26"/>
      <c r="F40" s="24"/>
      <c r="G40" s="24"/>
      <c r="H40" s="24"/>
      <c r="I40" s="32"/>
      <c r="J40" s="32"/>
    </row>
    <row r="41" spans="1:18" s="27" customFormat="1">
      <c r="C41" s="23"/>
      <c r="D41" s="23"/>
      <c r="E41" s="26"/>
      <c r="F41" s="24"/>
      <c r="G41" s="24"/>
      <c r="H41" s="24"/>
      <c r="I41" s="32"/>
      <c r="J41" s="32"/>
    </row>
    <row r="42" spans="1:18" s="27" customFormat="1">
      <c r="C42" s="23"/>
      <c r="D42" s="23"/>
      <c r="E42" s="23"/>
      <c r="F42" s="23"/>
      <c r="G42" s="23"/>
      <c r="H42" s="23"/>
      <c r="I42" s="23"/>
      <c r="J42" s="23"/>
      <c r="K42" s="26"/>
      <c r="L42" s="24"/>
      <c r="M42" s="24"/>
      <c r="N42" s="24"/>
      <c r="O42" s="32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2"/>
    </row>
    <row r="44" spans="1:18" s="27" customFormat="1">
      <c r="F44" s="33"/>
      <c r="K44" s="23"/>
      <c r="L44" s="23"/>
      <c r="M44" s="23"/>
      <c r="N44" s="23"/>
      <c r="O44" s="23"/>
      <c r="P44" s="23"/>
      <c r="Q44" s="23"/>
    </row>
    <row r="45" spans="1:18" s="27" customFormat="1">
      <c r="F45" s="7"/>
      <c r="K45" s="23"/>
      <c r="L45" s="23"/>
      <c r="M45" s="23"/>
      <c r="N45" s="23"/>
      <c r="O45" s="23"/>
      <c r="P45" s="23"/>
      <c r="Q45" s="23"/>
    </row>
    <row r="54" spans="3:17" ht="21.5">
      <c r="C54" s="34"/>
      <c r="D54" s="34"/>
      <c r="E54" s="34"/>
      <c r="F54" s="35"/>
      <c r="G54" s="36"/>
      <c r="H54" s="37"/>
      <c r="I54" s="37"/>
      <c r="J54" s="37"/>
      <c r="K54" s="38"/>
      <c r="L54" s="38"/>
      <c r="M54" s="38"/>
      <c r="N54" s="38"/>
      <c r="O54" s="38"/>
      <c r="P54" s="38"/>
      <c r="Q54" s="38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3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C9" sqref="C9:G29"/>
    </sheetView>
  </sheetViews>
  <sheetFormatPr defaultColWidth="9" defaultRowHeight="19.5"/>
  <cols>
    <col min="1" max="1" width="3.6328125" style="27" customWidth="1"/>
    <col min="2" max="2" width="3" style="27" customWidth="1"/>
    <col min="3" max="3" width="40.36328125" style="27" customWidth="1"/>
    <col min="4" max="4" width="35.6328125" style="27" customWidth="1"/>
    <col min="5" max="5" width="40.90625" style="27" customWidth="1"/>
    <col min="6" max="6" width="26" style="27" customWidth="1"/>
    <col min="7" max="7" width="38.453125" style="27" customWidth="1"/>
    <col min="8" max="10" width="7.6328125" style="27" customWidth="1"/>
    <col min="11" max="17" width="5" style="23" customWidth="1"/>
    <col min="18" max="16384" width="9" style="25"/>
  </cols>
  <sheetData>
    <row r="1" spans="1:30" s="3" customFormat="1">
      <c r="A1" s="126" t="s">
        <v>115</v>
      </c>
      <c r="B1" s="127"/>
      <c r="C1" s="127"/>
      <c r="D1" s="127"/>
      <c r="E1" s="127"/>
      <c r="F1" s="127"/>
      <c r="G1" s="127"/>
      <c r="H1" s="127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28" t="s">
        <v>6</v>
      </c>
      <c r="B3" s="130" t="s">
        <v>7</v>
      </c>
      <c r="C3" s="132" t="s">
        <v>8</v>
      </c>
      <c r="D3" s="132" t="s">
        <v>9</v>
      </c>
      <c r="E3" s="132" t="s">
        <v>10</v>
      </c>
      <c r="F3" s="132" t="s">
        <v>11</v>
      </c>
      <c r="G3" s="120" t="s">
        <v>12</v>
      </c>
      <c r="H3" s="120" t="s">
        <v>13</v>
      </c>
      <c r="I3" s="120" t="s">
        <v>14</v>
      </c>
      <c r="J3" s="124" t="s">
        <v>41</v>
      </c>
      <c r="K3" s="122" t="s">
        <v>39</v>
      </c>
      <c r="L3" s="118" t="s">
        <v>40</v>
      </c>
      <c r="M3" s="118" t="s">
        <v>15</v>
      </c>
      <c r="N3" s="118" t="s">
        <v>16</v>
      </c>
      <c r="O3" s="118" t="s">
        <v>17</v>
      </c>
      <c r="P3" s="118" t="s">
        <v>18</v>
      </c>
      <c r="Q3" s="54" t="s">
        <v>19</v>
      </c>
    </row>
    <row r="4" spans="1:30" s="11" customFormat="1" ht="95.25" customHeight="1" thickBot="1">
      <c r="A4" s="129"/>
      <c r="B4" s="131"/>
      <c r="C4" s="121"/>
      <c r="D4" s="121"/>
      <c r="E4" s="121"/>
      <c r="F4" s="121"/>
      <c r="G4" s="121"/>
      <c r="H4" s="121"/>
      <c r="I4" s="121"/>
      <c r="J4" s="125"/>
      <c r="K4" s="123"/>
      <c r="L4" s="119"/>
      <c r="M4" s="119"/>
      <c r="N4" s="119"/>
      <c r="O4" s="119"/>
      <c r="P4" s="119"/>
      <c r="Q4" s="55" t="s">
        <v>20</v>
      </c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</row>
    <row r="5" spans="1:30" s="15" customFormat="1" ht="57.75" hidden="1" customHeight="1">
      <c r="A5" s="44">
        <v>45257</v>
      </c>
      <c r="B5" s="12" t="s">
        <v>34</v>
      </c>
      <c r="C5" s="62"/>
      <c r="D5" s="63"/>
      <c r="E5" s="62"/>
      <c r="F5" s="64"/>
      <c r="G5" s="65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9" t="e">
        <f>K5*70+L5*75+M5*25+N5*150+O5*45+P5*60</f>
        <v>#REF!</v>
      </c>
    </row>
    <row r="6" spans="1:30" s="15" customFormat="1" ht="59.25" hidden="1" customHeight="1">
      <c r="A6" s="43">
        <f>A5+1</f>
        <v>45258</v>
      </c>
      <c r="B6" s="16" t="s">
        <v>35</v>
      </c>
      <c r="C6" s="66"/>
      <c r="D6" s="62"/>
      <c r="E6" s="67"/>
      <c r="F6" s="68"/>
      <c r="G6" s="65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29" si="0">IF(I6="鮮奶",0.8,0)</f>
        <v>0</v>
      </c>
      <c r="O6" s="18" t="e">
        <f>#REF!</f>
        <v>#REF!</v>
      </c>
      <c r="P6" s="18">
        <f t="shared" ref="P6:P29" si="1">IF(H6="水果",1,0)</f>
        <v>0</v>
      </c>
      <c r="Q6" s="50" t="e">
        <f t="shared" ref="Q6:Q29" si="2">K6*70+L6*75+M6*25+N6*150+O6*45+P6*60</f>
        <v>#REF!</v>
      </c>
    </row>
    <row r="7" spans="1:30" s="15" customFormat="1" ht="59.25" hidden="1" customHeight="1">
      <c r="A7" s="43">
        <f>A6+1</f>
        <v>45259</v>
      </c>
      <c r="B7" s="16" t="s">
        <v>36</v>
      </c>
      <c r="C7" s="66"/>
      <c r="D7" s="62"/>
      <c r="E7" s="69"/>
      <c r="F7" s="68"/>
      <c r="G7" s="62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50" t="e">
        <f t="shared" si="2"/>
        <v>#REF!</v>
      </c>
    </row>
    <row r="8" spans="1:30" s="15" customFormat="1" ht="59.25" hidden="1" customHeight="1">
      <c r="A8" s="43">
        <f>A7+1</f>
        <v>45260</v>
      </c>
      <c r="B8" s="16" t="s">
        <v>2</v>
      </c>
      <c r="C8" s="66"/>
      <c r="D8" s="62"/>
      <c r="E8" s="62"/>
      <c r="F8" s="62"/>
      <c r="G8" s="65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50" t="e">
        <f t="shared" si="2"/>
        <v>#REF!</v>
      </c>
    </row>
    <row r="9" spans="1:30" s="20" customFormat="1" ht="74.25" customHeight="1" thickBot="1">
      <c r="A9" s="51">
        <f>A8+1</f>
        <v>45261</v>
      </c>
      <c r="B9" s="19" t="s">
        <v>3</v>
      </c>
      <c r="C9" s="77" t="s">
        <v>90</v>
      </c>
      <c r="D9" s="97" t="s">
        <v>84</v>
      </c>
      <c r="E9" s="97" t="s">
        <v>45</v>
      </c>
      <c r="F9" s="79" t="s">
        <v>82</v>
      </c>
      <c r="G9" s="98" t="s">
        <v>119</v>
      </c>
      <c r="H9" s="85" t="s">
        <v>48</v>
      </c>
      <c r="I9" s="86"/>
      <c r="J9" s="86"/>
      <c r="K9" s="52">
        <v>4</v>
      </c>
      <c r="L9" s="52">
        <v>4.1000000000000005</v>
      </c>
      <c r="M9" s="52">
        <v>0.94</v>
      </c>
      <c r="N9" s="52">
        <f t="shared" si="0"/>
        <v>0</v>
      </c>
      <c r="O9" s="52">
        <v>2.5</v>
      </c>
      <c r="P9" s="52">
        <f t="shared" si="1"/>
        <v>1</v>
      </c>
      <c r="Q9" s="53">
        <f t="shared" si="2"/>
        <v>783.5</v>
      </c>
      <c r="AB9" s="74"/>
    </row>
    <row r="10" spans="1:30" s="15" customFormat="1" ht="59.25" customHeight="1">
      <c r="A10" s="57">
        <f>A9+3</f>
        <v>45264</v>
      </c>
      <c r="B10" s="56" t="s">
        <v>4</v>
      </c>
      <c r="C10" s="80" t="s">
        <v>43</v>
      </c>
      <c r="D10" s="99" t="s">
        <v>65</v>
      </c>
      <c r="E10" s="100" t="s">
        <v>56</v>
      </c>
      <c r="F10" s="82" t="s">
        <v>78</v>
      </c>
      <c r="G10" s="101" t="s">
        <v>91</v>
      </c>
      <c r="H10" s="87" t="s">
        <v>48</v>
      </c>
      <c r="I10" s="87"/>
      <c r="J10" s="87"/>
      <c r="K10" s="58">
        <v>4</v>
      </c>
      <c r="L10" s="58">
        <v>1.6</v>
      </c>
      <c r="M10" s="58">
        <v>1.6</v>
      </c>
      <c r="N10" s="58">
        <f>IF(I10="鮮奶",0.8,0)</f>
        <v>0</v>
      </c>
      <c r="O10" s="58">
        <v>2.5</v>
      </c>
      <c r="P10" s="14">
        <f t="shared" si="1"/>
        <v>1</v>
      </c>
      <c r="Q10" s="49">
        <f t="shared" si="2"/>
        <v>612.5</v>
      </c>
      <c r="T10" s="74"/>
      <c r="U10" s="74"/>
      <c r="V10" s="74"/>
    </row>
    <row r="11" spans="1:30" s="15" customFormat="1" ht="59.25" customHeight="1">
      <c r="A11" s="43">
        <f>A10+1</f>
        <v>45265</v>
      </c>
      <c r="B11" s="16" t="s">
        <v>5</v>
      </c>
      <c r="C11" s="83" t="s">
        <v>120</v>
      </c>
      <c r="D11" s="101" t="s">
        <v>101</v>
      </c>
      <c r="E11" s="102" t="s">
        <v>93</v>
      </c>
      <c r="F11" s="82" t="s">
        <v>77</v>
      </c>
      <c r="G11" s="101" t="s">
        <v>121</v>
      </c>
      <c r="H11" s="88"/>
      <c r="I11" s="88"/>
      <c r="J11" s="88" t="s">
        <v>41</v>
      </c>
      <c r="K11" s="18">
        <v>4.29</v>
      </c>
      <c r="L11" s="18">
        <v>2.98</v>
      </c>
      <c r="M11" s="18">
        <v>2.37</v>
      </c>
      <c r="N11" s="18">
        <f t="shared" si="0"/>
        <v>0</v>
      </c>
      <c r="O11" s="18">
        <v>2.5</v>
      </c>
      <c r="P11" s="18">
        <f t="shared" si="1"/>
        <v>0</v>
      </c>
      <c r="Q11" s="50">
        <f t="shared" si="2"/>
        <v>695.55</v>
      </c>
      <c r="U11" s="71"/>
      <c r="AA11" s="72"/>
    </row>
    <row r="12" spans="1:30" s="15" customFormat="1" ht="59.25" customHeight="1">
      <c r="A12" s="43">
        <f>A11+1</f>
        <v>45266</v>
      </c>
      <c r="B12" s="16" t="s">
        <v>1</v>
      </c>
      <c r="C12" s="82" t="s">
        <v>60</v>
      </c>
      <c r="D12" s="103" t="s">
        <v>122</v>
      </c>
      <c r="E12" s="100" t="s">
        <v>123</v>
      </c>
      <c r="F12" s="82" t="s">
        <v>53</v>
      </c>
      <c r="G12" s="103" t="s">
        <v>61</v>
      </c>
      <c r="H12" s="88" t="s">
        <v>48</v>
      </c>
      <c r="I12" s="88"/>
      <c r="J12" s="88"/>
      <c r="K12" s="18">
        <v>4</v>
      </c>
      <c r="L12" s="18">
        <v>2.54</v>
      </c>
      <c r="M12" s="18">
        <v>2.0699999999999998</v>
      </c>
      <c r="N12" s="18">
        <f t="shared" si="0"/>
        <v>0</v>
      </c>
      <c r="O12" s="18">
        <v>2.5</v>
      </c>
      <c r="P12" s="18">
        <f t="shared" si="1"/>
        <v>1</v>
      </c>
      <c r="Q12" s="50">
        <f t="shared" si="2"/>
        <v>694.75</v>
      </c>
    </row>
    <row r="13" spans="1:30" s="15" customFormat="1" ht="59.25" customHeight="1">
      <c r="A13" s="43">
        <f>A12+1</f>
        <v>45267</v>
      </c>
      <c r="B13" s="16" t="s">
        <v>2</v>
      </c>
      <c r="C13" s="82" t="s">
        <v>58</v>
      </c>
      <c r="D13" s="101" t="s">
        <v>124</v>
      </c>
      <c r="E13" s="104" t="s">
        <v>125</v>
      </c>
      <c r="F13" s="82" t="s">
        <v>72</v>
      </c>
      <c r="G13" s="103" t="s">
        <v>62</v>
      </c>
      <c r="H13" s="88"/>
      <c r="I13" s="88" t="s">
        <v>96</v>
      </c>
      <c r="J13" s="88"/>
      <c r="K13" s="18">
        <v>5.16</v>
      </c>
      <c r="L13" s="18">
        <v>2.42</v>
      </c>
      <c r="M13" s="18">
        <v>1.74</v>
      </c>
      <c r="N13" s="18">
        <f t="shared" si="0"/>
        <v>0.8</v>
      </c>
      <c r="O13" s="18">
        <v>2.5</v>
      </c>
      <c r="P13" s="18">
        <f t="shared" si="1"/>
        <v>0</v>
      </c>
      <c r="Q13" s="50">
        <f t="shared" si="2"/>
        <v>818.7</v>
      </c>
    </row>
    <row r="14" spans="1:30" s="15" customFormat="1" ht="59.25" customHeight="1" thickBot="1">
      <c r="A14" s="51">
        <f>A13+1</f>
        <v>45268</v>
      </c>
      <c r="B14" s="19" t="s">
        <v>3</v>
      </c>
      <c r="C14" s="79" t="s">
        <v>57</v>
      </c>
      <c r="D14" s="97" t="s">
        <v>85</v>
      </c>
      <c r="E14" s="105" t="s">
        <v>105</v>
      </c>
      <c r="F14" s="78" t="s">
        <v>52</v>
      </c>
      <c r="G14" s="97" t="s">
        <v>79</v>
      </c>
      <c r="H14" s="89" t="s">
        <v>48</v>
      </c>
      <c r="I14" s="89"/>
      <c r="J14" s="86"/>
      <c r="K14" s="18">
        <v>4.9000000000000004</v>
      </c>
      <c r="L14" s="18">
        <v>3.4400000000000004</v>
      </c>
      <c r="M14" s="18">
        <v>0.97</v>
      </c>
      <c r="N14" s="18">
        <f t="shared" si="0"/>
        <v>0</v>
      </c>
      <c r="O14" s="18">
        <v>0</v>
      </c>
      <c r="P14" s="18">
        <f t="shared" si="1"/>
        <v>1</v>
      </c>
      <c r="Q14" s="50">
        <f t="shared" si="2"/>
        <v>685.25</v>
      </c>
      <c r="S14" s="74"/>
      <c r="V14" s="71"/>
    </row>
    <row r="15" spans="1:30" s="15" customFormat="1" ht="59.25" customHeight="1">
      <c r="A15" s="57">
        <f>A14+3</f>
        <v>45271</v>
      </c>
      <c r="B15" s="56" t="s">
        <v>4</v>
      </c>
      <c r="C15" s="80" t="s">
        <v>63</v>
      </c>
      <c r="D15" s="101" t="s">
        <v>126</v>
      </c>
      <c r="E15" s="101" t="s">
        <v>108</v>
      </c>
      <c r="F15" s="83" t="s">
        <v>74</v>
      </c>
      <c r="G15" s="104" t="s">
        <v>127</v>
      </c>
      <c r="H15" s="87"/>
      <c r="I15" s="87"/>
      <c r="J15" s="87" t="s">
        <v>41</v>
      </c>
      <c r="K15" s="14">
        <v>4.5</v>
      </c>
      <c r="L15" s="14">
        <v>2.2000000000000002</v>
      </c>
      <c r="M15" s="14">
        <v>1.84</v>
      </c>
      <c r="N15" s="14">
        <f t="shared" si="0"/>
        <v>0</v>
      </c>
      <c r="O15" s="14">
        <v>0</v>
      </c>
      <c r="P15" s="14">
        <f t="shared" si="1"/>
        <v>0</v>
      </c>
      <c r="Q15" s="49">
        <f t="shared" si="2"/>
        <v>526</v>
      </c>
    </row>
    <row r="16" spans="1:30" s="15" customFormat="1" ht="59.25" customHeight="1">
      <c r="A16" s="43">
        <f>A15+1</f>
        <v>45272</v>
      </c>
      <c r="B16" s="16" t="s">
        <v>5</v>
      </c>
      <c r="C16" s="81" t="s">
        <v>58</v>
      </c>
      <c r="D16" s="101" t="s">
        <v>128</v>
      </c>
      <c r="E16" s="103" t="s">
        <v>129</v>
      </c>
      <c r="F16" s="82" t="s">
        <v>75</v>
      </c>
      <c r="G16" s="103" t="s">
        <v>130</v>
      </c>
      <c r="H16" s="88" t="s">
        <v>48</v>
      </c>
      <c r="I16" s="88"/>
      <c r="J16" s="88"/>
      <c r="K16" s="18">
        <v>5.1000000000000005</v>
      </c>
      <c r="L16" s="18">
        <v>2.64</v>
      </c>
      <c r="M16" s="18">
        <v>1.72</v>
      </c>
      <c r="N16" s="18">
        <f t="shared" si="0"/>
        <v>0</v>
      </c>
      <c r="O16" s="18">
        <v>0.3</v>
      </c>
      <c r="P16" s="18">
        <f t="shared" si="1"/>
        <v>1</v>
      </c>
      <c r="Q16" s="50">
        <f t="shared" si="2"/>
        <v>671.5</v>
      </c>
      <c r="S16" s="74"/>
      <c r="V16" s="72"/>
    </row>
    <row r="17" spans="1:23" s="15" customFormat="1" ht="69.75" customHeight="1">
      <c r="A17" s="43">
        <f>A16+1</f>
        <v>45273</v>
      </c>
      <c r="B17" s="16" t="s">
        <v>1</v>
      </c>
      <c r="C17" s="82" t="s">
        <v>54</v>
      </c>
      <c r="D17" s="103" t="s">
        <v>59</v>
      </c>
      <c r="E17" s="103" t="s">
        <v>42</v>
      </c>
      <c r="F17" s="82" t="s">
        <v>76</v>
      </c>
      <c r="G17" s="103" t="s">
        <v>111</v>
      </c>
      <c r="H17" s="88" t="s">
        <v>48</v>
      </c>
      <c r="I17" s="88"/>
      <c r="J17" s="88"/>
      <c r="K17" s="18">
        <v>4</v>
      </c>
      <c r="L17" s="18">
        <v>4.3900000000000006</v>
      </c>
      <c r="M17" s="18">
        <v>1.28</v>
      </c>
      <c r="N17" s="18">
        <f t="shared" si="0"/>
        <v>0</v>
      </c>
      <c r="O17" s="18">
        <v>2.5</v>
      </c>
      <c r="P17" s="18">
        <f t="shared" si="1"/>
        <v>1</v>
      </c>
      <c r="Q17" s="50">
        <f t="shared" si="2"/>
        <v>813.75</v>
      </c>
      <c r="T17" s="35"/>
    </row>
    <row r="18" spans="1:23" s="15" customFormat="1" ht="59.25" customHeight="1">
      <c r="A18" s="43">
        <f>A17+1</f>
        <v>45274</v>
      </c>
      <c r="B18" s="16" t="s">
        <v>2</v>
      </c>
      <c r="C18" s="82" t="s">
        <v>55</v>
      </c>
      <c r="D18" s="103" t="s">
        <v>131</v>
      </c>
      <c r="E18" s="103" t="s">
        <v>132</v>
      </c>
      <c r="F18" s="82" t="s">
        <v>77</v>
      </c>
      <c r="G18" s="100" t="s">
        <v>133</v>
      </c>
      <c r="H18" s="88" t="s">
        <v>48</v>
      </c>
      <c r="I18" s="88"/>
      <c r="J18" s="88"/>
      <c r="K18" s="18">
        <v>4.4799999999999995</v>
      </c>
      <c r="L18" s="18">
        <v>2.42</v>
      </c>
      <c r="M18" s="18">
        <v>1.42</v>
      </c>
      <c r="N18" s="18">
        <f t="shared" si="0"/>
        <v>0</v>
      </c>
      <c r="O18" s="18">
        <v>2.5</v>
      </c>
      <c r="P18" s="18">
        <f t="shared" si="1"/>
        <v>1</v>
      </c>
      <c r="Q18" s="50">
        <f t="shared" si="2"/>
        <v>703.09999999999991</v>
      </c>
      <c r="S18" s="72"/>
      <c r="U18" s="93"/>
    </row>
    <row r="19" spans="1:23" s="15" customFormat="1" ht="59.25" customHeight="1" thickBot="1">
      <c r="A19" s="51">
        <f>A18+1</f>
        <v>45275</v>
      </c>
      <c r="B19" s="19" t="s">
        <v>38</v>
      </c>
      <c r="C19" s="78" t="s">
        <v>86</v>
      </c>
      <c r="D19" s="101" t="s">
        <v>102</v>
      </c>
      <c r="E19" s="78" t="s">
        <v>134</v>
      </c>
      <c r="F19" s="78" t="s">
        <v>51</v>
      </c>
      <c r="G19" s="105" t="s">
        <v>89</v>
      </c>
      <c r="H19" s="86"/>
      <c r="I19" s="86" t="s">
        <v>96</v>
      </c>
      <c r="J19" s="86"/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f t="shared" si="1"/>
        <v>0</v>
      </c>
      <c r="Q19" s="53">
        <f t="shared" si="2"/>
        <v>0</v>
      </c>
      <c r="T19" s="93"/>
      <c r="U19" s="74"/>
    </row>
    <row r="20" spans="1:23" s="15" customFormat="1" ht="59.25" customHeight="1">
      <c r="A20" s="57">
        <f>A19+3</f>
        <v>45278</v>
      </c>
      <c r="B20" s="56" t="s">
        <v>4</v>
      </c>
      <c r="C20" s="83" t="s">
        <v>67</v>
      </c>
      <c r="D20" s="99" t="s">
        <v>136</v>
      </c>
      <c r="E20" s="101" t="s">
        <v>135</v>
      </c>
      <c r="F20" s="83" t="s">
        <v>69</v>
      </c>
      <c r="G20" s="101" t="s">
        <v>137</v>
      </c>
      <c r="H20" s="87"/>
      <c r="I20" s="87" t="s">
        <v>96</v>
      </c>
      <c r="J20" s="87"/>
      <c r="K20" s="58">
        <v>4.4000000000000004</v>
      </c>
      <c r="L20" s="58">
        <v>3.4400000000000004</v>
      </c>
      <c r="M20" s="58">
        <v>1.47</v>
      </c>
      <c r="N20" s="58">
        <f t="shared" si="0"/>
        <v>0.8</v>
      </c>
      <c r="O20" s="58">
        <v>2.5</v>
      </c>
      <c r="P20" s="58">
        <f t="shared" si="1"/>
        <v>0</v>
      </c>
      <c r="Q20" s="59">
        <f t="shared" si="2"/>
        <v>835.25</v>
      </c>
      <c r="U20" s="61"/>
    </row>
    <row r="21" spans="1:23" s="15" customFormat="1" ht="59.25" customHeight="1">
      <c r="A21" s="43">
        <f>A20+1</f>
        <v>45279</v>
      </c>
      <c r="B21" s="16" t="s">
        <v>5</v>
      </c>
      <c r="C21" s="82" t="s">
        <v>55</v>
      </c>
      <c r="D21" s="106" t="s">
        <v>139</v>
      </c>
      <c r="E21" s="101" t="s">
        <v>83</v>
      </c>
      <c r="F21" s="83" t="s">
        <v>70</v>
      </c>
      <c r="G21" s="103" t="s">
        <v>138</v>
      </c>
      <c r="H21" s="88" t="s">
        <v>48</v>
      </c>
      <c r="I21" s="88"/>
      <c r="J21" s="88"/>
      <c r="K21" s="18">
        <v>4</v>
      </c>
      <c r="L21" s="18">
        <v>3.3400000000000003</v>
      </c>
      <c r="M21" s="18">
        <v>1.62</v>
      </c>
      <c r="N21" s="18">
        <f t="shared" si="0"/>
        <v>0</v>
      </c>
      <c r="O21" s="18">
        <v>2.5</v>
      </c>
      <c r="P21" s="18">
        <f t="shared" si="1"/>
        <v>1</v>
      </c>
      <c r="Q21" s="50">
        <f t="shared" si="2"/>
        <v>743.5</v>
      </c>
      <c r="S21" s="71"/>
    </row>
    <row r="22" spans="1:23" s="15" customFormat="1" ht="59.25" customHeight="1">
      <c r="A22" s="43">
        <f>A21+1</f>
        <v>45280</v>
      </c>
      <c r="B22" s="16" t="s">
        <v>1</v>
      </c>
      <c r="C22" s="82" t="s">
        <v>92</v>
      </c>
      <c r="D22" s="103" t="s">
        <v>80</v>
      </c>
      <c r="E22" s="101" t="s">
        <v>81</v>
      </c>
      <c r="F22" s="83" t="s">
        <v>52</v>
      </c>
      <c r="G22" s="101" t="s">
        <v>140</v>
      </c>
      <c r="H22" s="88" t="s">
        <v>48</v>
      </c>
      <c r="I22" s="88"/>
      <c r="J22" s="88"/>
      <c r="K22" s="18">
        <v>4.29</v>
      </c>
      <c r="L22" s="18">
        <v>3.06</v>
      </c>
      <c r="M22" s="18">
        <v>1.57</v>
      </c>
      <c r="N22" s="18">
        <f t="shared" si="0"/>
        <v>0</v>
      </c>
      <c r="O22" s="18">
        <v>2.5</v>
      </c>
      <c r="P22" s="18">
        <f t="shared" si="1"/>
        <v>1</v>
      </c>
      <c r="Q22" s="50">
        <f t="shared" si="2"/>
        <v>741.55</v>
      </c>
      <c r="S22" s="93"/>
      <c r="T22" s="93"/>
      <c r="U22" s="93"/>
      <c r="V22" s="93"/>
      <c r="W22" s="93"/>
    </row>
    <row r="23" spans="1:23" s="15" customFormat="1" ht="59.25" customHeight="1">
      <c r="A23" s="43">
        <f>A22+1</f>
        <v>45281</v>
      </c>
      <c r="B23" s="16" t="s">
        <v>2</v>
      </c>
      <c r="C23" s="82" t="s">
        <v>97</v>
      </c>
      <c r="D23" s="101" t="s">
        <v>103</v>
      </c>
      <c r="E23" s="101" t="s">
        <v>141</v>
      </c>
      <c r="F23" s="83" t="s">
        <v>142</v>
      </c>
      <c r="G23" s="106" t="s">
        <v>64</v>
      </c>
      <c r="H23" s="88" t="s">
        <v>48</v>
      </c>
      <c r="I23" s="88"/>
      <c r="J23" s="88"/>
      <c r="K23" s="18">
        <v>4</v>
      </c>
      <c r="L23" s="18">
        <v>2.14</v>
      </c>
      <c r="M23" s="18">
        <v>2.3700000000000006</v>
      </c>
      <c r="N23" s="18">
        <f t="shared" si="0"/>
        <v>0</v>
      </c>
      <c r="O23" s="18">
        <v>2.5</v>
      </c>
      <c r="P23" s="18">
        <f t="shared" si="1"/>
        <v>1</v>
      </c>
      <c r="Q23" s="50">
        <f t="shared" si="2"/>
        <v>672.25</v>
      </c>
      <c r="V23" s="61"/>
    </row>
    <row r="24" spans="1:23" s="15" customFormat="1" ht="59.25" customHeight="1" thickBot="1">
      <c r="A24" s="51">
        <f>A23+1</f>
        <v>45282</v>
      </c>
      <c r="B24" s="19" t="s">
        <v>3</v>
      </c>
      <c r="C24" s="78" t="s">
        <v>143</v>
      </c>
      <c r="D24" s="107" t="s">
        <v>124</v>
      </c>
      <c r="E24" s="97" t="s">
        <v>87</v>
      </c>
      <c r="F24" s="78" t="s">
        <v>88</v>
      </c>
      <c r="G24" s="97" t="s">
        <v>98</v>
      </c>
      <c r="H24" s="86" t="s">
        <v>48</v>
      </c>
      <c r="I24" s="86"/>
      <c r="J24" s="86"/>
      <c r="K24" s="52">
        <v>5.5</v>
      </c>
      <c r="L24" s="52">
        <v>2.2800000000000002</v>
      </c>
      <c r="M24" s="52">
        <v>1.77</v>
      </c>
      <c r="N24" s="52">
        <f t="shared" si="0"/>
        <v>0</v>
      </c>
      <c r="O24" s="52">
        <v>2.5</v>
      </c>
      <c r="P24" s="52">
        <f t="shared" si="1"/>
        <v>1</v>
      </c>
      <c r="Q24" s="53">
        <f t="shared" si="2"/>
        <v>772.75</v>
      </c>
    </row>
    <row r="25" spans="1:23" s="15" customFormat="1" ht="59.25" customHeight="1">
      <c r="A25" s="57">
        <f>A24+3</f>
        <v>45285</v>
      </c>
      <c r="B25" s="56" t="s">
        <v>4</v>
      </c>
      <c r="C25" s="83" t="s">
        <v>100</v>
      </c>
      <c r="D25" s="101" t="s">
        <v>146</v>
      </c>
      <c r="E25" s="83" t="s">
        <v>66</v>
      </c>
      <c r="F25" s="83" t="s">
        <v>71</v>
      </c>
      <c r="G25" s="101" t="s">
        <v>144</v>
      </c>
      <c r="H25" s="90" t="s">
        <v>48</v>
      </c>
      <c r="I25" s="87"/>
      <c r="J25" s="87"/>
      <c r="K25" s="58">
        <v>4</v>
      </c>
      <c r="L25" s="58">
        <v>2.23</v>
      </c>
      <c r="M25" s="58">
        <v>1.02</v>
      </c>
      <c r="N25" s="58">
        <f t="shared" si="0"/>
        <v>0</v>
      </c>
      <c r="O25" s="58">
        <v>2.5</v>
      </c>
      <c r="P25" s="58">
        <f t="shared" si="1"/>
        <v>1</v>
      </c>
      <c r="Q25" s="59">
        <f t="shared" si="2"/>
        <v>645.25</v>
      </c>
      <c r="S25" s="60"/>
      <c r="T25" s="93"/>
      <c r="U25" s="93"/>
    </row>
    <row r="26" spans="1:23" s="15" customFormat="1" ht="59.25" customHeight="1">
      <c r="A26" s="43">
        <f>A25+1</f>
        <v>45286</v>
      </c>
      <c r="B26" s="16" t="s">
        <v>5</v>
      </c>
      <c r="C26" s="82" t="s">
        <v>46</v>
      </c>
      <c r="D26" s="84" t="s">
        <v>145</v>
      </c>
      <c r="E26" s="101" t="s">
        <v>107</v>
      </c>
      <c r="F26" s="83" t="s">
        <v>72</v>
      </c>
      <c r="G26" s="103" t="s">
        <v>68</v>
      </c>
      <c r="H26" s="91"/>
      <c r="I26" s="88" t="s">
        <v>96</v>
      </c>
      <c r="J26" s="88"/>
      <c r="K26" s="18">
        <v>4.38</v>
      </c>
      <c r="L26" s="18">
        <v>2.5200000000000005</v>
      </c>
      <c r="M26" s="18">
        <v>1.2200000000000002</v>
      </c>
      <c r="N26" s="18">
        <f t="shared" si="0"/>
        <v>0.8</v>
      </c>
      <c r="O26" s="18">
        <v>2.5</v>
      </c>
      <c r="P26" s="18">
        <f t="shared" si="1"/>
        <v>0</v>
      </c>
      <c r="Q26" s="50">
        <f t="shared" si="2"/>
        <v>758.6</v>
      </c>
    </row>
    <row r="27" spans="1:23" s="15" customFormat="1" ht="59.25" customHeight="1">
      <c r="A27" s="70">
        <f>A26+1</f>
        <v>45287</v>
      </c>
      <c r="B27" s="16" t="s">
        <v>36</v>
      </c>
      <c r="C27" s="82" t="s">
        <v>60</v>
      </c>
      <c r="D27" s="103" t="s">
        <v>106</v>
      </c>
      <c r="E27" s="101" t="s">
        <v>147</v>
      </c>
      <c r="F27" s="83" t="s">
        <v>51</v>
      </c>
      <c r="G27" s="101" t="s">
        <v>148</v>
      </c>
      <c r="H27" s="92"/>
      <c r="I27" s="87"/>
      <c r="J27" s="87" t="s">
        <v>41</v>
      </c>
      <c r="K27" s="58">
        <v>4</v>
      </c>
      <c r="L27" s="58">
        <v>3.24</v>
      </c>
      <c r="M27" s="58">
        <v>2.27</v>
      </c>
      <c r="N27" s="58">
        <f t="shared" si="0"/>
        <v>0</v>
      </c>
      <c r="O27" s="58">
        <v>2.5</v>
      </c>
      <c r="P27" s="58">
        <f t="shared" si="1"/>
        <v>0</v>
      </c>
      <c r="Q27" s="59">
        <f t="shared" si="2"/>
        <v>692.25</v>
      </c>
    </row>
    <row r="28" spans="1:23" s="15" customFormat="1" ht="59.25" customHeight="1">
      <c r="A28" s="70">
        <f>A27+1</f>
        <v>45288</v>
      </c>
      <c r="B28" s="16" t="s">
        <v>37</v>
      </c>
      <c r="C28" s="82" t="s">
        <v>47</v>
      </c>
      <c r="D28" s="101" t="s">
        <v>149</v>
      </c>
      <c r="E28" s="101" t="s">
        <v>49</v>
      </c>
      <c r="F28" s="83" t="s">
        <v>73</v>
      </c>
      <c r="G28" s="103" t="s">
        <v>50</v>
      </c>
      <c r="H28" s="91" t="s">
        <v>48</v>
      </c>
      <c r="I28" s="91"/>
      <c r="J28" s="88"/>
      <c r="K28" s="18">
        <v>4</v>
      </c>
      <c r="L28" s="18">
        <v>3.4400000000000004</v>
      </c>
      <c r="M28" s="18">
        <v>1.47</v>
      </c>
      <c r="N28" s="18">
        <f t="shared" si="0"/>
        <v>0</v>
      </c>
      <c r="O28" s="18">
        <v>2.5</v>
      </c>
      <c r="P28" s="18">
        <f t="shared" si="1"/>
        <v>1</v>
      </c>
      <c r="Q28" s="18">
        <f t="shared" si="2"/>
        <v>747.25</v>
      </c>
    </row>
    <row r="29" spans="1:23" s="15" customFormat="1" ht="59.25" customHeight="1" thickBot="1">
      <c r="A29" s="73">
        <f>A28+1</f>
        <v>45289</v>
      </c>
      <c r="B29" s="19" t="s">
        <v>38</v>
      </c>
      <c r="C29" s="78" t="s">
        <v>63</v>
      </c>
      <c r="D29" s="97" t="s">
        <v>99</v>
      </c>
      <c r="E29" s="97" t="s">
        <v>104</v>
      </c>
      <c r="F29" s="78" t="s">
        <v>53</v>
      </c>
      <c r="G29" s="97" t="s">
        <v>150</v>
      </c>
      <c r="H29" s="86" t="s">
        <v>48</v>
      </c>
      <c r="I29" s="86"/>
      <c r="J29" s="86"/>
      <c r="K29" s="52">
        <v>4.2300000000000004</v>
      </c>
      <c r="L29" s="52">
        <v>3.1300000000000003</v>
      </c>
      <c r="M29" s="52">
        <v>0.85</v>
      </c>
      <c r="N29" s="52">
        <f t="shared" si="0"/>
        <v>0</v>
      </c>
      <c r="O29" s="52">
        <v>2.5</v>
      </c>
      <c r="P29" s="52">
        <f t="shared" si="1"/>
        <v>1</v>
      </c>
      <c r="Q29" s="52">
        <f t="shared" si="2"/>
        <v>724.6</v>
      </c>
    </row>
    <row r="30" spans="1:23" ht="25.5" customHeight="1" thickBot="1">
      <c r="A30" s="21"/>
      <c r="B30" s="21"/>
      <c r="C30" s="117" t="s">
        <v>21</v>
      </c>
      <c r="D30" s="39" t="s">
        <v>22</v>
      </c>
      <c r="E30" s="111" t="s">
        <v>23</v>
      </c>
      <c r="F30" s="111" t="s">
        <v>24</v>
      </c>
      <c r="G30" s="111" t="s">
        <v>25</v>
      </c>
      <c r="H30" s="111" t="s">
        <v>26</v>
      </c>
      <c r="I30" s="112" t="s">
        <v>27</v>
      </c>
      <c r="J30" s="112"/>
      <c r="K30" s="112"/>
      <c r="L30" s="112"/>
      <c r="M30" s="109" t="s">
        <v>28</v>
      </c>
      <c r="N30" s="109" t="s">
        <v>29</v>
      </c>
      <c r="O30" s="22"/>
      <c r="P30" s="22"/>
    </row>
    <row r="31" spans="1:23" ht="19.5" customHeight="1" thickBot="1">
      <c r="A31" s="21"/>
      <c r="B31" s="21"/>
      <c r="C31" s="112"/>
      <c r="D31" s="96" t="s">
        <v>33</v>
      </c>
      <c r="E31" s="112"/>
      <c r="F31" s="112"/>
      <c r="G31" s="112"/>
      <c r="H31" s="112"/>
      <c r="I31" s="41" t="s">
        <v>30</v>
      </c>
      <c r="J31" s="113" t="s">
        <v>31</v>
      </c>
      <c r="K31" s="114"/>
      <c r="L31" s="42" t="s">
        <v>32</v>
      </c>
      <c r="M31" s="110"/>
      <c r="N31" s="110"/>
      <c r="O31" s="22"/>
      <c r="P31" s="22"/>
    </row>
    <row r="32" spans="1:23" ht="19.5" customHeight="1" thickBot="1">
      <c r="A32" s="21"/>
      <c r="B32" s="21"/>
      <c r="C32" s="45">
        <v>1</v>
      </c>
      <c r="D32" s="46">
        <v>5</v>
      </c>
      <c r="E32" s="46">
        <v>7</v>
      </c>
      <c r="F32" s="46">
        <v>8</v>
      </c>
      <c r="G32" s="46">
        <v>21</v>
      </c>
      <c r="H32" s="47">
        <v>0</v>
      </c>
      <c r="I32" s="45">
        <v>5</v>
      </c>
      <c r="J32" s="115">
        <v>2</v>
      </c>
      <c r="K32" s="116"/>
      <c r="L32" s="46">
        <v>0</v>
      </c>
      <c r="M32" s="46">
        <v>4</v>
      </c>
      <c r="N32" s="48">
        <v>5</v>
      </c>
      <c r="O32" s="22"/>
      <c r="P32" s="22"/>
    </row>
    <row r="33" spans="1:18" ht="36.75" customHeight="1">
      <c r="A33" s="108" t="s">
        <v>110</v>
      </c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95"/>
    </row>
    <row r="34" spans="1:18" ht="37.5" customHeight="1">
      <c r="A34" s="108" t="s">
        <v>109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</row>
    <row r="35" spans="1:18" ht="19.5" customHeight="1">
      <c r="B35" s="28"/>
      <c r="C35" s="28"/>
      <c r="D35" s="28"/>
      <c r="E35" s="28"/>
      <c r="F35" s="28"/>
      <c r="G35" s="28"/>
      <c r="H35" s="29"/>
      <c r="I35" s="29"/>
      <c r="J35" s="29"/>
      <c r="K35" s="30"/>
      <c r="L35" s="30"/>
      <c r="M35" s="30"/>
      <c r="N35" s="30"/>
      <c r="O35" s="30"/>
      <c r="P35" s="30"/>
    </row>
    <row r="36" spans="1:18" ht="25">
      <c r="C36" s="31"/>
      <c r="D36" s="30"/>
      <c r="E36" s="23"/>
      <c r="F36" s="26"/>
      <c r="G36" s="24"/>
      <c r="H36" s="24"/>
      <c r="I36" s="24"/>
      <c r="J36" s="24"/>
      <c r="K36" s="24"/>
      <c r="L36" s="25"/>
      <c r="M36" s="25"/>
      <c r="N36" s="25"/>
      <c r="O36" s="25"/>
      <c r="P36" s="25"/>
      <c r="Q36" s="25"/>
    </row>
    <row r="37" spans="1:18"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8" s="27" customFormat="1"/>
    <row r="39" spans="1:18" s="27" customFormat="1">
      <c r="C39" s="23"/>
    </row>
    <row r="40" spans="1:18" s="27" customFormat="1">
      <c r="C40" s="23"/>
      <c r="E40" s="26"/>
      <c r="F40" s="24"/>
      <c r="G40" s="24"/>
      <c r="H40" s="24"/>
      <c r="I40" s="32"/>
      <c r="J40" s="32"/>
    </row>
    <row r="41" spans="1:18" s="27" customFormat="1">
      <c r="C41" s="23"/>
      <c r="D41" s="23"/>
      <c r="E41" s="26"/>
      <c r="F41" s="24"/>
      <c r="G41" s="24"/>
      <c r="H41" s="24"/>
      <c r="I41" s="32"/>
      <c r="J41" s="32"/>
    </row>
    <row r="42" spans="1:18" s="27" customFormat="1">
      <c r="C42" s="23"/>
      <c r="D42" s="23"/>
      <c r="E42" s="23"/>
      <c r="F42" s="23"/>
      <c r="G42" s="23"/>
      <c r="H42" s="23"/>
      <c r="I42" s="23"/>
      <c r="J42" s="23"/>
      <c r="K42" s="26"/>
      <c r="L42" s="24"/>
      <c r="M42" s="24"/>
      <c r="N42" s="24"/>
      <c r="O42" s="32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2"/>
    </row>
    <row r="44" spans="1:18" s="27" customFormat="1">
      <c r="F44" s="33"/>
      <c r="K44" s="23"/>
      <c r="L44" s="23"/>
      <c r="M44" s="23"/>
      <c r="N44" s="23"/>
      <c r="O44" s="23"/>
      <c r="P44" s="23"/>
      <c r="Q44" s="23"/>
    </row>
    <row r="45" spans="1:18" s="27" customFormat="1">
      <c r="F45" s="7"/>
      <c r="K45" s="23"/>
      <c r="L45" s="23"/>
      <c r="M45" s="23"/>
      <c r="N45" s="23"/>
      <c r="O45" s="23"/>
      <c r="P45" s="23"/>
      <c r="Q45" s="23"/>
    </row>
    <row r="54" spans="3:17" ht="21.5">
      <c r="C54" s="34"/>
      <c r="D54" s="34"/>
      <c r="E54" s="34"/>
      <c r="F54" s="35"/>
      <c r="G54" s="36"/>
      <c r="H54" s="37"/>
      <c r="I54" s="37"/>
      <c r="J54" s="37"/>
      <c r="K54" s="38"/>
      <c r="L54" s="38"/>
      <c r="M54" s="38"/>
      <c r="N54" s="38"/>
      <c r="O54" s="38"/>
      <c r="P54" s="38"/>
      <c r="Q54" s="38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C9" sqref="C9:G29"/>
    </sheetView>
  </sheetViews>
  <sheetFormatPr defaultColWidth="9" defaultRowHeight="19.5"/>
  <cols>
    <col min="1" max="1" width="3.6328125" style="27" customWidth="1"/>
    <col min="2" max="2" width="3" style="27" customWidth="1"/>
    <col min="3" max="3" width="40.36328125" style="27" customWidth="1"/>
    <col min="4" max="4" width="35.6328125" style="27" customWidth="1"/>
    <col min="5" max="5" width="40.90625" style="27" customWidth="1"/>
    <col min="6" max="6" width="26" style="27" customWidth="1"/>
    <col min="7" max="7" width="38.453125" style="27" customWidth="1"/>
    <col min="8" max="10" width="7.6328125" style="27" customWidth="1"/>
    <col min="11" max="17" width="5" style="23" customWidth="1"/>
    <col min="18" max="16384" width="9" style="25"/>
  </cols>
  <sheetData>
    <row r="1" spans="1:30" s="3" customFormat="1">
      <c r="A1" s="126" t="s">
        <v>116</v>
      </c>
      <c r="B1" s="127"/>
      <c r="C1" s="127"/>
      <c r="D1" s="127"/>
      <c r="E1" s="127"/>
      <c r="F1" s="127"/>
      <c r="G1" s="127"/>
      <c r="H1" s="127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28" t="s">
        <v>6</v>
      </c>
      <c r="B3" s="130" t="s">
        <v>7</v>
      </c>
      <c r="C3" s="132" t="s">
        <v>8</v>
      </c>
      <c r="D3" s="132" t="s">
        <v>9</v>
      </c>
      <c r="E3" s="132" t="s">
        <v>10</v>
      </c>
      <c r="F3" s="132" t="s">
        <v>11</v>
      </c>
      <c r="G3" s="120" t="s">
        <v>12</v>
      </c>
      <c r="H3" s="120" t="s">
        <v>13</v>
      </c>
      <c r="I3" s="120" t="s">
        <v>14</v>
      </c>
      <c r="J3" s="124" t="s">
        <v>41</v>
      </c>
      <c r="K3" s="122" t="s">
        <v>39</v>
      </c>
      <c r="L3" s="118" t="s">
        <v>40</v>
      </c>
      <c r="M3" s="118" t="s">
        <v>15</v>
      </c>
      <c r="N3" s="118" t="s">
        <v>16</v>
      </c>
      <c r="O3" s="118" t="s">
        <v>17</v>
      </c>
      <c r="P3" s="118" t="s">
        <v>18</v>
      </c>
      <c r="Q3" s="54" t="s">
        <v>19</v>
      </c>
    </row>
    <row r="4" spans="1:30" s="11" customFormat="1" ht="95.25" customHeight="1" thickBot="1">
      <c r="A4" s="129"/>
      <c r="B4" s="131"/>
      <c r="C4" s="121"/>
      <c r="D4" s="121"/>
      <c r="E4" s="121"/>
      <c r="F4" s="121"/>
      <c r="G4" s="121"/>
      <c r="H4" s="121"/>
      <c r="I4" s="121"/>
      <c r="J4" s="125"/>
      <c r="K4" s="123"/>
      <c r="L4" s="119"/>
      <c r="M4" s="119"/>
      <c r="N4" s="119"/>
      <c r="O4" s="119"/>
      <c r="P4" s="119"/>
      <c r="Q4" s="55" t="s">
        <v>20</v>
      </c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</row>
    <row r="5" spans="1:30" s="15" customFormat="1" ht="57.75" hidden="1" customHeight="1">
      <c r="A5" s="44">
        <v>45257</v>
      </c>
      <c r="B5" s="12" t="s">
        <v>34</v>
      </c>
      <c r="C5" s="62"/>
      <c r="D5" s="63"/>
      <c r="E5" s="62"/>
      <c r="F5" s="64"/>
      <c r="G5" s="65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9" t="e">
        <f>K5*70+L5*75+M5*25+N5*150+O5*45+P5*60</f>
        <v>#REF!</v>
      </c>
    </row>
    <row r="6" spans="1:30" s="15" customFormat="1" ht="59.25" hidden="1" customHeight="1">
      <c r="A6" s="43">
        <f>A5+1</f>
        <v>45258</v>
      </c>
      <c r="B6" s="16" t="s">
        <v>35</v>
      </c>
      <c r="C6" s="66"/>
      <c r="D6" s="62"/>
      <c r="E6" s="67"/>
      <c r="F6" s="68"/>
      <c r="G6" s="65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29" si="0">IF(I6="鮮奶",0.8,0)</f>
        <v>0</v>
      </c>
      <c r="O6" s="18" t="e">
        <f>#REF!</f>
        <v>#REF!</v>
      </c>
      <c r="P6" s="18">
        <f t="shared" ref="P6:P29" si="1">IF(H6="水果",1,0)</f>
        <v>0</v>
      </c>
      <c r="Q6" s="50" t="e">
        <f t="shared" ref="Q6:Q29" si="2">K6*70+L6*75+M6*25+N6*150+O6*45+P6*60</f>
        <v>#REF!</v>
      </c>
    </row>
    <row r="7" spans="1:30" s="15" customFormat="1" ht="59.25" hidden="1" customHeight="1">
      <c r="A7" s="43">
        <f>A6+1</f>
        <v>45259</v>
      </c>
      <c r="B7" s="16" t="s">
        <v>36</v>
      </c>
      <c r="C7" s="66"/>
      <c r="D7" s="62"/>
      <c r="E7" s="69"/>
      <c r="F7" s="68"/>
      <c r="G7" s="62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50" t="e">
        <f t="shared" si="2"/>
        <v>#REF!</v>
      </c>
    </row>
    <row r="8" spans="1:30" s="15" customFormat="1" ht="59.25" hidden="1" customHeight="1">
      <c r="A8" s="43">
        <f>A7+1</f>
        <v>45260</v>
      </c>
      <c r="B8" s="16" t="s">
        <v>2</v>
      </c>
      <c r="C8" s="66"/>
      <c r="D8" s="62"/>
      <c r="E8" s="62"/>
      <c r="F8" s="62"/>
      <c r="G8" s="65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50" t="e">
        <f t="shared" si="2"/>
        <v>#REF!</v>
      </c>
    </row>
    <row r="9" spans="1:30" s="20" customFormat="1" ht="74.25" customHeight="1" thickBot="1">
      <c r="A9" s="51">
        <f>A8+1</f>
        <v>45261</v>
      </c>
      <c r="B9" s="19" t="s">
        <v>3</v>
      </c>
      <c r="C9" s="77" t="s">
        <v>90</v>
      </c>
      <c r="D9" s="97" t="s">
        <v>84</v>
      </c>
      <c r="E9" s="97" t="s">
        <v>45</v>
      </c>
      <c r="F9" s="79" t="s">
        <v>82</v>
      </c>
      <c r="G9" s="98" t="s">
        <v>119</v>
      </c>
      <c r="H9" s="85" t="s">
        <v>48</v>
      </c>
      <c r="I9" s="86"/>
      <c r="J9" s="86"/>
      <c r="K9" s="52">
        <v>4</v>
      </c>
      <c r="L9" s="52">
        <v>4.1000000000000005</v>
      </c>
      <c r="M9" s="52">
        <v>0.94</v>
      </c>
      <c r="N9" s="52">
        <f t="shared" si="0"/>
        <v>0</v>
      </c>
      <c r="O9" s="52">
        <v>2.5</v>
      </c>
      <c r="P9" s="52">
        <f t="shared" si="1"/>
        <v>1</v>
      </c>
      <c r="Q9" s="53">
        <f t="shared" si="2"/>
        <v>783.5</v>
      </c>
      <c r="AB9" s="74"/>
    </row>
    <row r="10" spans="1:30" s="15" customFormat="1" ht="59.25" customHeight="1">
      <c r="A10" s="57">
        <f>A9+3</f>
        <v>45264</v>
      </c>
      <c r="B10" s="56" t="s">
        <v>4</v>
      </c>
      <c r="C10" s="80" t="s">
        <v>43</v>
      </c>
      <c r="D10" s="99" t="s">
        <v>65</v>
      </c>
      <c r="E10" s="100" t="s">
        <v>56</v>
      </c>
      <c r="F10" s="82" t="s">
        <v>78</v>
      </c>
      <c r="G10" s="101" t="s">
        <v>91</v>
      </c>
      <c r="H10" s="87" t="s">
        <v>48</v>
      </c>
      <c r="I10" s="87"/>
      <c r="J10" s="87"/>
      <c r="K10" s="58">
        <v>4</v>
      </c>
      <c r="L10" s="58">
        <v>1.6</v>
      </c>
      <c r="M10" s="58">
        <v>1.6</v>
      </c>
      <c r="N10" s="58">
        <f>IF(I10="鮮奶",0.8,0)</f>
        <v>0</v>
      </c>
      <c r="O10" s="58">
        <v>2.5</v>
      </c>
      <c r="P10" s="14">
        <f t="shared" si="1"/>
        <v>1</v>
      </c>
      <c r="Q10" s="49">
        <f t="shared" si="2"/>
        <v>612.5</v>
      </c>
      <c r="T10" s="74"/>
      <c r="U10" s="74"/>
      <c r="V10" s="74"/>
    </row>
    <row r="11" spans="1:30" s="15" customFormat="1" ht="59.25" customHeight="1">
      <c r="A11" s="43">
        <f>A10+1</f>
        <v>45265</v>
      </c>
      <c r="B11" s="16" t="s">
        <v>5</v>
      </c>
      <c r="C11" s="83" t="s">
        <v>120</v>
      </c>
      <c r="D11" s="101" t="s">
        <v>101</v>
      </c>
      <c r="E11" s="102" t="s">
        <v>93</v>
      </c>
      <c r="F11" s="82" t="s">
        <v>77</v>
      </c>
      <c r="G11" s="101" t="s">
        <v>121</v>
      </c>
      <c r="H11" s="88"/>
      <c r="I11" s="88"/>
      <c r="J11" s="88" t="s">
        <v>41</v>
      </c>
      <c r="K11" s="18">
        <v>4.29</v>
      </c>
      <c r="L11" s="18">
        <v>2.98</v>
      </c>
      <c r="M11" s="18">
        <v>2.37</v>
      </c>
      <c r="N11" s="18">
        <f t="shared" si="0"/>
        <v>0</v>
      </c>
      <c r="O11" s="18">
        <v>2.5</v>
      </c>
      <c r="P11" s="18">
        <f t="shared" si="1"/>
        <v>0</v>
      </c>
      <c r="Q11" s="50">
        <f t="shared" si="2"/>
        <v>695.55</v>
      </c>
      <c r="U11" s="71"/>
      <c r="AA11" s="72"/>
    </row>
    <row r="12" spans="1:30" s="15" customFormat="1" ht="59.25" customHeight="1">
      <c r="A12" s="43">
        <f>A11+1</f>
        <v>45266</v>
      </c>
      <c r="B12" s="16" t="s">
        <v>1</v>
      </c>
      <c r="C12" s="82" t="s">
        <v>60</v>
      </c>
      <c r="D12" s="103" t="s">
        <v>122</v>
      </c>
      <c r="E12" s="100" t="s">
        <v>123</v>
      </c>
      <c r="F12" s="82" t="s">
        <v>53</v>
      </c>
      <c r="G12" s="103" t="s">
        <v>61</v>
      </c>
      <c r="H12" s="88" t="s">
        <v>48</v>
      </c>
      <c r="I12" s="88"/>
      <c r="J12" s="88"/>
      <c r="K12" s="18">
        <v>4</v>
      </c>
      <c r="L12" s="18">
        <v>2.54</v>
      </c>
      <c r="M12" s="18">
        <v>2.0699999999999998</v>
      </c>
      <c r="N12" s="18">
        <f t="shared" si="0"/>
        <v>0</v>
      </c>
      <c r="O12" s="18">
        <v>2.5</v>
      </c>
      <c r="P12" s="18">
        <f t="shared" si="1"/>
        <v>1</v>
      </c>
      <c r="Q12" s="50">
        <f t="shared" si="2"/>
        <v>694.75</v>
      </c>
    </row>
    <row r="13" spans="1:30" s="15" customFormat="1" ht="59.25" customHeight="1">
      <c r="A13" s="43">
        <f>A12+1</f>
        <v>45267</v>
      </c>
      <c r="B13" s="16" t="s">
        <v>2</v>
      </c>
      <c r="C13" s="82" t="s">
        <v>58</v>
      </c>
      <c r="D13" s="101" t="s">
        <v>124</v>
      </c>
      <c r="E13" s="104" t="s">
        <v>125</v>
      </c>
      <c r="F13" s="82" t="s">
        <v>72</v>
      </c>
      <c r="G13" s="103" t="s">
        <v>62</v>
      </c>
      <c r="H13" s="88"/>
      <c r="I13" s="88" t="s">
        <v>96</v>
      </c>
      <c r="J13" s="88"/>
      <c r="K13" s="18">
        <v>5.16</v>
      </c>
      <c r="L13" s="18">
        <v>2.42</v>
      </c>
      <c r="M13" s="18">
        <v>1.74</v>
      </c>
      <c r="N13" s="18">
        <f t="shared" si="0"/>
        <v>0.8</v>
      </c>
      <c r="O13" s="18">
        <v>2.5</v>
      </c>
      <c r="P13" s="18">
        <f t="shared" si="1"/>
        <v>0</v>
      </c>
      <c r="Q13" s="50">
        <f t="shared" si="2"/>
        <v>818.7</v>
      </c>
    </row>
    <row r="14" spans="1:30" s="15" customFormat="1" ht="59.25" customHeight="1" thickBot="1">
      <c r="A14" s="51">
        <f>A13+1</f>
        <v>45268</v>
      </c>
      <c r="B14" s="19" t="s">
        <v>3</v>
      </c>
      <c r="C14" s="79" t="s">
        <v>57</v>
      </c>
      <c r="D14" s="97" t="s">
        <v>85</v>
      </c>
      <c r="E14" s="105" t="s">
        <v>105</v>
      </c>
      <c r="F14" s="78" t="s">
        <v>52</v>
      </c>
      <c r="G14" s="97" t="s">
        <v>79</v>
      </c>
      <c r="H14" s="89" t="s">
        <v>48</v>
      </c>
      <c r="I14" s="89"/>
      <c r="J14" s="86"/>
      <c r="K14" s="18">
        <v>4.9000000000000004</v>
      </c>
      <c r="L14" s="18">
        <v>3.4400000000000004</v>
      </c>
      <c r="M14" s="18">
        <v>0.97</v>
      </c>
      <c r="N14" s="18">
        <f t="shared" si="0"/>
        <v>0</v>
      </c>
      <c r="O14" s="18">
        <v>0</v>
      </c>
      <c r="P14" s="18">
        <f t="shared" si="1"/>
        <v>1</v>
      </c>
      <c r="Q14" s="50">
        <f t="shared" si="2"/>
        <v>685.25</v>
      </c>
      <c r="S14" s="74"/>
      <c r="V14" s="71"/>
    </row>
    <row r="15" spans="1:30" s="15" customFormat="1" ht="59.25" customHeight="1">
      <c r="A15" s="57">
        <f>A14+3</f>
        <v>45271</v>
      </c>
      <c r="B15" s="56" t="s">
        <v>4</v>
      </c>
      <c r="C15" s="80" t="s">
        <v>63</v>
      </c>
      <c r="D15" s="101" t="s">
        <v>126</v>
      </c>
      <c r="E15" s="101" t="s">
        <v>108</v>
      </c>
      <c r="F15" s="83" t="s">
        <v>74</v>
      </c>
      <c r="G15" s="104" t="s">
        <v>127</v>
      </c>
      <c r="H15" s="87" t="s">
        <v>48</v>
      </c>
      <c r="I15" s="87"/>
      <c r="J15" s="87"/>
      <c r="K15" s="14">
        <v>4.5</v>
      </c>
      <c r="L15" s="14">
        <v>2.2000000000000002</v>
      </c>
      <c r="M15" s="14">
        <v>1.84</v>
      </c>
      <c r="N15" s="14">
        <f t="shared" si="0"/>
        <v>0</v>
      </c>
      <c r="O15" s="14">
        <v>0</v>
      </c>
      <c r="P15" s="14">
        <f t="shared" si="1"/>
        <v>1</v>
      </c>
      <c r="Q15" s="49">
        <f t="shared" si="2"/>
        <v>586</v>
      </c>
    </row>
    <row r="16" spans="1:30" s="15" customFormat="1" ht="59.25" customHeight="1">
      <c r="A16" s="43">
        <f>A15+1</f>
        <v>45272</v>
      </c>
      <c r="B16" s="16" t="s">
        <v>5</v>
      </c>
      <c r="C16" s="81" t="s">
        <v>58</v>
      </c>
      <c r="D16" s="101" t="s">
        <v>128</v>
      </c>
      <c r="E16" s="103" t="s">
        <v>129</v>
      </c>
      <c r="F16" s="82" t="s">
        <v>75</v>
      </c>
      <c r="G16" s="103" t="s">
        <v>130</v>
      </c>
      <c r="H16" s="88" t="s">
        <v>48</v>
      </c>
      <c r="I16" s="88"/>
      <c r="J16" s="88"/>
      <c r="K16" s="18">
        <v>5.1000000000000005</v>
      </c>
      <c r="L16" s="18">
        <v>2.64</v>
      </c>
      <c r="M16" s="18">
        <v>1.72</v>
      </c>
      <c r="N16" s="18">
        <f t="shared" si="0"/>
        <v>0</v>
      </c>
      <c r="O16" s="18">
        <v>0.3</v>
      </c>
      <c r="P16" s="18">
        <f t="shared" si="1"/>
        <v>1</v>
      </c>
      <c r="Q16" s="50">
        <f t="shared" si="2"/>
        <v>671.5</v>
      </c>
      <c r="S16" s="74"/>
      <c r="V16" s="72"/>
    </row>
    <row r="17" spans="1:23" s="15" customFormat="1" ht="69.75" customHeight="1">
      <c r="A17" s="43">
        <f>A16+1</f>
        <v>45273</v>
      </c>
      <c r="B17" s="16" t="s">
        <v>1</v>
      </c>
      <c r="C17" s="82" t="s">
        <v>54</v>
      </c>
      <c r="D17" s="103" t="s">
        <v>59</v>
      </c>
      <c r="E17" s="103" t="s">
        <v>42</v>
      </c>
      <c r="F17" s="82" t="s">
        <v>76</v>
      </c>
      <c r="G17" s="103" t="s">
        <v>111</v>
      </c>
      <c r="H17" s="88" t="s">
        <v>48</v>
      </c>
      <c r="I17" s="88"/>
      <c r="J17" s="88"/>
      <c r="K17" s="18">
        <v>4</v>
      </c>
      <c r="L17" s="18">
        <v>4.3900000000000006</v>
      </c>
      <c r="M17" s="18">
        <v>1.28</v>
      </c>
      <c r="N17" s="18">
        <f t="shared" si="0"/>
        <v>0</v>
      </c>
      <c r="O17" s="18">
        <v>2.5</v>
      </c>
      <c r="P17" s="18">
        <f t="shared" si="1"/>
        <v>1</v>
      </c>
      <c r="Q17" s="50">
        <f t="shared" si="2"/>
        <v>813.75</v>
      </c>
      <c r="T17" s="35"/>
    </row>
    <row r="18" spans="1:23" s="15" customFormat="1" ht="59.25" customHeight="1">
      <c r="A18" s="43">
        <f>A17+1</f>
        <v>45274</v>
      </c>
      <c r="B18" s="16" t="s">
        <v>2</v>
      </c>
      <c r="C18" s="82" t="s">
        <v>55</v>
      </c>
      <c r="D18" s="103" t="s">
        <v>131</v>
      </c>
      <c r="E18" s="103" t="s">
        <v>132</v>
      </c>
      <c r="F18" s="82" t="s">
        <v>77</v>
      </c>
      <c r="G18" s="100" t="s">
        <v>133</v>
      </c>
      <c r="H18" s="88" t="s">
        <v>48</v>
      </c>
      <c r="I18" s="88"/>
      <c r="J18" s="88"/>
      <c r="K18" s="18">
        <v>4.4799999999999995</v>
      </c>
      <c r="L18" s="18">
        <v>2.42</v>
      </c>
      <c r="M18" s="18">
        <v>1.42</v>
      </c>
      <c r="N18" s="18">
        <f t="shared" si="0"/>
        <v>0</v>
      </c>
      <c r="O18" s="18">
        <v>2.5</v>
      </c>
      <c r="P18" s="18">
        <f t="shared" si="1"/>
        <v>1</v>
      </c>
      <c r="Q18" s="50">
        <f t="shared" si="2"/>
        <v>703.09999999999991</v>
      </c>
      <c r="S18" s="72"/>
      <c r="U18" s="93"/>
    </row>
    <row r="19" spans="1:23" s="15" customFormat="1" ht="59.25" customHeight="1" thickBot="1">
      <c r="A19" s="51">
        <f>A18+1</f>
        <v>45275</v>
      </c>
      <c r="B19" s="19" t="s">
        <v>38</v>
      </c>
      <c r="C19" s="78" t="s">
        <v>86</v>
      </c>
      <c r="D19" s="101" t="s">
        <v>102</v>
      </c>
      <c r="E19" s="78" t="s">
        <v>134</v>
      </c>
      <c r="F19" s="78" t="s">
        <v>51</v>
      </c>
      <c r="G19" s="105" t="s">
        <v>89</v>
      </c>
      <c r="H19" s="86"/>
      <c r="I19" s="86" t="s">
        <v>96</v>
      </c>
      <c r="J19" s="86"/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f t="shared" si="1"/>
        <v>0</v>
      </c>
      <c r="Q19" s="53">
        <f t="shared" si="2"/>
        <v>0</v>
      </c>
      <c r="T19" s="93"/>
      <c r="U19" s="74"/>
    </row>
    <row r="20" spans="1:23" s="15" customFormat="1" ht="59.25" customHeight="1">
      <c r="A20" s="57">
        <f>A19+3</f>
        <v>45278</v>
      </c>
      <c r="B20" s="56" t="s">
        <v>4</v>
      </c>
      <c r="C20" s="83" t="s">
        <v>67</v>
      </c>
      <c r="D20" s="99" t="s">
        <v>136</v>
      </c>
      <c r="E20" s="101" t="s">
        <v>135</v>
      </c>
      <c r="F20" s="83" t="s">
        <v>69</v>
      </c>
      <c r="G20" s="101" t="s">
        <v>137</v>
      </c>
      <c r="H20" s="87"/>
      <c r="I20" s="87" t="s">
        <v>96</v>
      </c>
      <c r="J20" s="87"/>
      <c r="K20" s="58">
        <v>4.4000000000000004</v>
      </c>
      <c r="L20" s="58">
        <v>3.4400000000000004</v>
      </c>
      <c r="M20" s="58">
        <v>1.47</v>
      </c>
      <c r="N20" s="58">
        <f t="shared" si="0"/>
        <v>0.8</v>
      </c>
      <c r="O20" s="58">
        <v>2.5</v>
      </c>
      <c r="P20" s="58">
        <f t="shared" si="1"/>
        <v>0</v>
      </c>
      <c r="Q20" s="59">
        <f t="shared" si="2"/>
        <v>835.25</v>
      </c>
      <c r="U20" s="61"/>
    </row>
    <row r="21" spans="1:23" s="15" customFormat="1" ht="59.25" customHeight="1">
      <c r="A21" s="43">
        <f>A20+1</f>
        <v>45279</v>
      </c>
      <c r="B21" s="16" t="s">
        <v>5</v>
      </c>
      <c r="C21" s="82" t="s">
        <v>55</v>
      </c>
      <c r="D21" s="106" t="s">
        <v>139</v>
      </c>
      <c r="E21" s="101" t="s">
        <v>83</v>
      </c>
      <c r="F21" s="83" t="s">
        <v>70</v>
      </c>
      <c r="G21" s="103" t="s">
        <v>138</v>
      </c>
      <c r="H21" s="88" t="s">
        <v>48</v>
      </c>
      <c r="I21" s="88"/>
      <c r="J21" s="88"/>
      <c r="K21" s="18">
        <v>4</v>
      </c>
      <c r="L21" s="18">
        <v>3.3400000000000003</v>
      </c>
      <c r="M21" s="18">
        <v>1.62</v>
      </c>
      <c r="N21" s="18">
        <f t="shared" si="0"/>
        <v>0</v>
      </c>
      <c r="O21" s="18">
        <v>2.5</v>
      </c>
      <c r="P21" s="18">
        <f t="shared" si="1"/>
        <v>1</v>
      </c>
      <c r="Q21" s="50">
        <f t="shared" si="2"/>
        <v>743.5</v>
      </c>
      <c r="S21" s="71"/>
    </row>
    <row r="22" spans="1:23" s="15" customFormat="1" ht="59.25" customHeight="1">
      <c r="A22" s="43">
        <f>A21+1</f>
        <v>45280</v>
      </c>
      <c r="B22" s="16" t="s">
        <v>1</v>
      </c>
      <c r="C22" s="82" t="s">
        <v>92</v>
      </c>
      <c r="D22" s="103" t="s">
        <v>80</v>
      </c>
      <c r="E22" s="101" t="s">
        <v>81</v>
      </c>
      <c r="F22" s="83" t="s">
        <v>52</v>
      </c>
      <c r="G22" s="101" t="s">
        <v>140</v>
      </c>
      <c r="H22" s="88" t="s">
        <v>48</v>
      </c>
      <c r="I22" s="88"/>
      <c r="J22" s="88"/>
      <c r="K22" s="18">
        <v>4.29</v>
      </c>
      <c r="L22" s="18">
        <v>3.06</v>
      </c>
      <c r="M22" s="18">
        <v>1.57</v>
      </c>
      <c r="N22" s="18">
        <f t="shared" si="0"/>
        <v>0</v>
      </c>
      <c r="O22" s="18">
        <v>2.5</v>
      </c>
      <c r="P22" s="18">
        <f t="shared" si="1"/>
        <v>1</v>
      </c>
      <c r="Q22" s="50">
        <f t="shared" si="2"/>
        <v>741.55</v>
      </c>
      <c r="S22" s="93"/>
      <c r="T22" s="93"/>
      <c r="U22" s="93"/>
      <c r="V22" s="93"/>
      <c r="W22" s="93"/>
    </row>
    <row r="23" spans="1:23" s="15" customFormat="1" ht="59.25" customHeight="1">
      <c r="A23" s="43">
        <f>A22+1</f>
        <v>45281</v>
      </c>
      <c r="B23" s="16" t="s">
        <v>2</v>
      </c>
      <c r="C23" s="82" t="s">
        <v>97</v>
      </c>
      <c r="D23" s="101" t="s">
        <v>103</v>
      </c>
      <c r="E23" s="101" t="s">
        <v>141</v>
      </c>
      <c r="F23" s="83" t="s">
        <v>142</v>
      </c>
      <c r="G23" s="106" t="s">
        <v>64</v>
      </c>
      <c r="H23" s="88" t="s">
        <v>48</v>
      </c>
      <c r="I23" s="88"/>
      <c r="J23" s="88"/>
      <c r="K23" s="18">
        <v>4</v>
      </c>
      <c r="L23" s="18">
        <v>2.14</v>
      </c>
      <c r="M23" s="18">
        <v>2.3700000000000006</v>
      </c>
      <c r="N23" s="18">
        <f t="shared" si="0"/>
        <v>0</v>
      </c>
      <c r="O23" s="18">
        <v>2.5</v>
      </c>
      <c r="P23" s="18">
        <f t="shared" si="1"/>
        <v>1</v>
      </c>
      <c r="Q23" s="50">
        <f t="shared" si="2"/>
        <v>672.25</v>
      </c>
      <c r="V23" s="61"/>
    </row>
    <row r="24" spans="1:23" s="15" customFormat="1" ht="59.25" customHeight="1" thickBot="1">
      <c r="A24" s="51">
        <f>A23+1</f>
        <v>45282</v>
      </c>
      <c r="B24" s="19" t="s">
        <v>3</v>
      </c>
      <c r="C24" s="78" t="s">
        <v>143</v>
      </c>
      <c r="D24" s="107" t="s">
        <v>124</v>
      </c>
      <c r="E24" s="97" t="s">
        <v>87</v>
      </c>
      <c r="F24" s="78" t="s">
        <v>88</v>
      </c>
      <c r="G24" s="97" t="s">
        <v>98</v>
      </c>
      <c r="H24" s="86" t="s">
        <v>48</v>
      </c>
      <c r="I24" s="86"/>
      <c r="J24" s="86"/>
      <c r="K24" s="52">
        <v>5.5</v>
      </c>
      <c r="L24" s="52">
        <v>2.2800000000000002</v>
      </c>
      <c r="M24" s="52">
        <v>1.77</v>
      </c>
      <c r="N24" s="52">
        <f t="shared" si="0"/>
        <v>0</v>
      </c>
      <c r="O24" s="52">
        <v>2.5</v>
      </c>
      <c r="P24" s="52">
        <f t="shared" si="1"/>
        <v>1</v>
      </c>
      <c r="Q24" s="53">
        <f t="shared" si="2"/>
        <v>772.75</v>
      </c>
    </row>
    <row r="25" spans="1:23" s="15" customFormat="1" ht="59.25" customHeight="1">
      <c r="A25" s="57">
        <f>A24+3</f>
        <v>45285</v>
      </c>
      <c r="B25" s="56" t="s">
        <v>4</v>
      </c>
      <c r="C25" s="83" t="s">
        <v>100</v>
      </c>
      <c r="D25" s="101" t="s">
        <v>146</v>
      </c>
      <c r="E25" s="83" t="s">
        <v>66</v>
      </c>
      <c r="F25" s="83" t="s">
        <v>71</v>
      </c>
      <c r="G25" s="101" t="s">
        <v>144</v>
      </c>
      <c r="H25" s="90" t="s">
        <v>48</v>
      </c>
      <c r="I25" s="87"/>
      <c r="J25" s="87"/>
      <c r="K25" s="58">
        <v>4</v>
      </c>
      <c r="L25" s="58">
        <v>2.23</v>
      </c>
      <c r="M25" s="58">
        <v>1.02</v>
      </c>
      <c r="N25" s="58">
        <f t="shared" si="0"/>
        <v>0</v>
      </c>
      <c r="O25" s="58">
        <v>2.5</v>
      </c>
      <c r="P25" s="58">
        <f t="shared" si="1"/>
        <v>1</v>
      </c>
      <c r="Q25" s="59">
        <f t="shared" si="2"/>
        <v>645.25</v>
      </c>
      <c r="S25" s="60"/>
      <c r="T25" s="93"/>
      <c r="U25" s="93"/>
    </row>
    <row r="26" spans="1:23" s="15" customFormat="1" ht="59.25" customHeight="1">
      <c r="A26" s="43">
        <f>A25+1</f>
        <v>45286</v>
      </c>
      <c r="B26" s="16" t="s">
        <v>5</v>
      </c>
      <c r="C26" s="82" t="s">
        <v>46</v>
      </c>
      <c r="D26" s="84" t="s">
        <v>145</v>
      </c>
      <c r="E26" s="101" t="s">
        <v>107</v>
      </c>
      <c r="F26" s="83" t="s">
        <v>72</v>
      </c>
      <c r="G26" s="103" t="s">
        <v>68</v>
      </c>
      <c r="H26" s="91"/>
      <c r="I26" s="88" t="s">
        <v>96</v>
      </c>
      <c r="J26" s="88"/>
      <c r="K26" s="18">
        <v>4.38</v>
      </c>
      <c r="L26" s="18">
        <v>2.5200000000000005</v>
      </c>
      <c r="M26" s="18">
        <v>1.2200000000000002</v>
      </c>
      <c r="N26" s="18">
        <f t="shared" si="0"/>
        <v>0.8</v>
      </c>
      <c r="O26" s="18">
        <v>2.5</v>
      </c>
      <c r="P26" s="18">
        <f t="shared" si="1"/>
        <v>0</v>
      </c>
      <c r="Q26" s="50">
        <f t="shared" si="2"/>
        <v>758.6</v>
      </c>
    </row>
    <row r="27" spans="1:23" s="15" customFormat="1" ht="59.25" customHeight="1">
      <c r="A27" s="70">
        <f>A26+1</f>
        <v>45287</v>
      </c>
      <c r="B27" s="16" t="s">
        <v>36</v>
      </c>
      <c r="C27" s="82" t="s">
        <v>60</v>
      </c>
      <c r="D27" s="103" t="s">
        <v>106</v>
      </c>
      <c r="E27" s="101" t="s">
        <v>147</v>
      </c>
      <c r="F27" s="83" t="s">
        <v>51</v>
      </c>
      <c r="G27" s="101" t="s">
        <v>148</v>
      </c>
      <c r="H27" s="92"/>
      <c r="I27" s="87"/>
      <c r="J27" s="87" t="s">
        <v>41</v>
      </c>
      <c r="K27" s="58">
        <v>4</v>
      </c>
      <c r="L27" s="58">
        <v>3.24</v>
      </c>
      <c r="M27" s="58">
        <v>2.27</v>
      </c>
      <c r="N27" s="58">
        <f t="shared" si="0"/>
        <v>0</v>
      </c>
      <c r="O27" s="58">
        <v>2.5</v>
      </c>
      <c r="P27" s="58">
        <f t="shared" si="1"/>
        <v>0</v>
      </c>
      <c r="Q27" s="59">
        <f t="shared" si="2"/>
        <v>692.25</v>
      </c>
    </row>
    <row r="28" spans="1:23" s="15" customFormat="1" ht="59.25" customHeight="1">
      <c r="A28" s="70">
        <f>A27+1</f>
        <v>45288</v>
      </c>
      <c r="B28" s="16" t="s">
        <v>37</v>
      </c>
      <c r="C28" s="82" t="s">
        <v>47</v>
      </c>
      <c r="D28" s="101" t="s">
        <v>149</v>
      </c>
      <c r="E28" s="101" t="s">
        <v>49</v>
      </c>
      <c r="F28" s="83" t="s">
        <v>73</v>
      </c>
      <c r="G28" s="103" t="s">
        <v>50</v>
      </c>
      <c r="H28" s="91" t="s">
        <v>48</v>
      </c>
      <c r="I28" s="91"/>
      <c r="J28" s="88"/>
      <c r="K28" s="18">
        <v>4</v>
      </c>
      <c r="L28" s="18">
        <v>3.4400000000000004</v>
      </c>
      <c r="M28" s="18">
        <v>1.47</v>
      </c>
      <c r="N28" s="18">
        <f t="shared" si="0"/>
        <v>0</v>
      </c>
      <c r="O28" s="18">
        <v>2.5</v>
      </c>
      <c r="P28" s="18">
        <f t="shared" si="1"/>
        <v>1</v>
      </c>
      <c r="Q28" s="18">
        <f t="shared" si="2"/>
        <v>747.25</v>
      </c>
    </row>
    <row r="29" spans="1:23" s="15" customFormat="1" ht="59.25" customHeight="1" thickBot="1">
      <c r="A29" s="73">
        <f>A28+1</f>
        <v>45289</v>
      </c>
      <c r="B29" s="19" t="s">
        <v>38</v>
      </c>
      <c r="C29" s="78" t="s">
        <v>63</v>
      </c>
      <c r="D29" s="97" t="s">
        <v>99</v>
      </c>
      <c r="E29" s="97" t="s">
        <v>104</v>
      </c>
      <c r="F29" s="78" t="s">
        <v>53</v>
      </c>
      <c r="G29" s="97" t="s">
        <v>150</v>
      </c>
      <c r="H29" s="86" t="s">
        <v>48</v>
      </c>
      <c r="I29" s="86"/>
      <c r="J29" s="86"/>
      <c r="K29" s="52">
        <v>4.2300000000000004</v>
      </c>
      <c r="L29" s="52">
        <v>3.1300000000000003</v>
      </c>
      <c r="M29" s="52">
        <v>0.85</v>
      </c>
      <c r="N29" s="52">
        <f t="shared" si="0"/>
        <v>0</v>
      </c>
      <c r="O29" s="52">
        <v>2.5</v>
      </c>
      <c r="P29" s="52">
        <f t="shared" si="1"/>
        <v>1</v>
      </c>
      <c r="Q29" s="52">
        <f t="shared" si="2"/>
        <v>724.6</v>
      </c>
    </row>
    <row r="30" spans="1:23" ht="25.5" customHeight="1" thickBot="1">
      <c r="A30" s="21"/>
      <c r="B30" s="21"/>
      <c r="C30" s="117" t="s">
        <v>21</v>
      </c>
      <c r="D30" s="39" t="s">
        <v>22</v>
      </c>
      <c r="E30" s="111" t="s">
        <v>23</v>
      </c>
      <c r="F30" s="111" t="s">
        <v>24</v>
      </c>
      <c r="G30" s="111" t="s">
        <v>25</v>
      </c>
      <c r="H30" s="111" t="s">
        <v>26</v>
      </c>
      <c r="I30" s="112" t="s">
        <v>27</v>
      </c>
      <c r="J30" s="112"/>
      <c r="K30" s="112"/>
      <c r="L30" s="112"/>
      <c r="M30" s="109" t="s">
        <v>28</v>
      </c>
      <c r="N30" s="109" t="s">
        <v>29</v>
      </c>
      <c r="O30" s="22"/>
      <c r="P30" s="22"/>
    </row>
    <row r="31" spans="1:23" ht="19.5" customHeight="1" thickBot="1">
      <c r="A31" s="21"/>
      <c r="B31" s="21"/>
      <c r="C31" s="112"/>
      <c r="D31" s="96" t="s">
        <v>33</v>
      </c>
      <c r="E31" s="112"/>
      <c r="F31" s="112"/>
      <c r="G31" s="112"/>
      <c r="H31" s="112"/>
      <c r="I31" s="41" t="s">
        <v>30</v>
      </c>
      <c r="J31" s="113" t="s">
        <v>31</v>
      </c>
      <c r="K31" s="114"/>
      <c r="L31" s="42" t="s">
        <v>32</v>
      </c>
      <c r="M31" s="110"/>
      <c r="N31" s="110"/>
      <c r="O31" s="22"/>
      <c r="P31" s="22"/>
    </row>
    <row r="32" spans="1:23" ht="19.5" customHeight="1" thickBot="1">
      <c r="A32" s="21"/>
      <c r="B32" s="21"/>
      <c r="C32" s="45">
        <v>1</v>
      </c>
      <c r="D32" s="46">
        <v>5</v>
      </c>
      <c r="E32" s="46">
        <v>7</v>
      </c>
      <c r="F32" s="46">
        <v>8</v>
      </c>
      <c r="G32" s="46">
        <v>21</v>
      </c>
      <c r="H32" s="47">
        <v>0</v>
      </c>
      <c r="I32" s="45">
        <v>5</v>
      </c>
      <c r="J32" s="115">
        <v>2</v>
      </c>
      <c r="K32" s="116"/>
      <c r="L32" s="46">
        <v>0</v>
      </c>
      <c r="M32" s="46">
        <v>4</v>
      </c>
      <c r="N32" s="48">
        <v>5</v>
      </c>
      <c r="O32" s="22"/>
      <c r="P32" s="22"/>
    </row>
    <row r="33" spans="1:18" ht="36.75" customHeight="1">
      <c r="A33" s="108" t="s">
        <v>110</v>
      </c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95"/>
    </row>
    <row r="34" spans="1:18" ht="37.5" customHeight="1">
      <c r="A34" s="108" t="s">
        <v>109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</row>
    <row r="35" spans="1:18" ht="19.5" customHeight="1">
      <c r="B35" s="28"/>
      <c r="C35" s="28"/>
      <c r="D35" s="28"/>
      <c r="E35" s="28"/>
      <c r="F35" s="28"/>
      <c r="G35" s="28"/>
      <c r="H35" s="29"/>
      <c r="I35" s="29"/>
      <c r="J35" s="29"/>
      <c r="K35" s="30"/>
      <c r="L35" s="30"/>
      <c r="M35" s="30"/>
      <c r="N35" s="30"/>
      <c r="O35" s="30"/>
      <c r="P35" s="30"/>
    </row>
    <row r="36" spans="1:18" ht="25">
      <c r="C36" s="31"/>
      <c r="D36" s="30"/>
      <c r="E36" s="23"/>
      <c r="F36" s="26"/>
      <c r="G36" s="24"/>
      <c r="H36" s="24"/>
      <c r="I36" s="24"/>
      <c r="J36" s="24"/>
      <c r="K36" s="24"/>
      <c r="L36" s="25"/>
      <c r="M36" s="25"/>
      <c r="N36" s="25"/>
      <c r="O36" s="25"/>
      <c r="P36" s="25"/>
      <c r="Q36" s="25"/>
    </row>
    <row r="37" spans="1:18"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8" s="27" customFormat="1"/>
    <row r="39" spans="1:18" s="27" customFormat="1">
      <c r="C39" s="23"/>
    </row>
    <row r="40" spans="1:18" s="27" customFormat="1">
      <c r="C40" s="23"/>
      <c r="E40" s="26"/>
      <c r="F40" s="24"/>
      <c r="G40" s="24"/>
      <c r="H40" s="24"/>
      <c r="I40" s="32"/>
      <c r="J40" s="32"/>
    </row>
    <row r="41" spans="1:18" s="27" customFormat="1">
      <c r="C41" s="23"/>
      <c r="D41" s="23"/>
      <c r="E41" s="26"/>
      <c r="F41" s="24"/>
      <c r="G41" s="24"/>
      <c r="H41" s="24"/>
      <c r="I41" s="32"/>
      <c r="J41" s="32"/>
    </row>
    <row r="42" spans="1:18" s="27" customFormat="1">
      <c r="C42" s="23"/>
      <c r="D42" s="23"/>
      <c r="E42" s="23"/>
      <c r="F42" s="23"/>
      <c r="G42" s="23"/>
      <c r="H42" s="23"/>
      <c r="I42" s="23"/>
      <c r="J42" s="23"/>
      <c r="K42" s="26"/>
      <c r="L42" s="24"/>
      <c r="M42" s="24"/>
      <c r="N42" s="24"/>
      <c r="O42" s="32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2"/>
    </row>
    <row r="44" spans="1:18" s="27" customFormat="1">
      <c r="F44" s="33"/>
      <c r="K44" s="23"/>
      <c r="L44" s="23"/>
      <c r="M44" s="23"/>
      <c r="N44" s="23"/>
      <c r="O44" s="23"/>
      <c r="P44" s="23"/>
      <c r="Q44" s="23"/>
    </row>
    <row r="45" spans="1:18" s="27" customFormat="1">
      <c r="F45" s="7"/>
      <c r="K45" s="23"/>
      <c r="L45" s="23"/>
      <c r="M45" s="23"/>
      <c r="N45" s="23"/>
      <c r="O45" s="23"/>
      <c r="P45" s="23"/>
      <c r="Q45" s="23"/>
    </row>
    <row r="54" spans="3:17" ht="21.5">
      <c r="C54" s="34"/>
      <c r="D54" s="34"/>
      <c r="E54" s="34"/>
      <c r="F54" s="35"/>
      <c r="G54" s="36"/>
      <c r="H54" s="37"/>
      <c r="I54" s="37"/>
      <c r="J54" s="37"/>
      <c r="K54" s="38"/>
      <c r="L54" s="38"/>
      <c r="M54" s="38"/>
      <c r="N54" s="38"/>
      <c r="O54" s="38"/>
      <c r="P54" s="38"/>
      <c r="Q54" s="38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C9" sqref="C9:G29"/>
    </sheetView>
  </sheetViews>
  <sheetFormatPr defaultColWidth="9" defaultRowHeight="19.5"/>
  <cols>
    <col min="1" max="1" width="3.6328125" style="27" customWidth="1"/>
    <col min="2" max="2" width="3" style="27" customWidth="1"/>
    <col min="3" max="3" width="40.36328125" style="27" customWidth="1"/>
    <col min="4" max="4" width="35.6328125" style="27" customWidth="1"/>
    <col min="5" max="5" width="40.90625" style="27" customWidth="1"/>
    <col min="6" max="6" width="26" style="27" customWidth="1"/>
    <col min="7" max="7" width="38.453125" style="27" customWidth="1"/>
    <col min="8" max="10" width="7.6328125" style="27" customWidth="1"/>
    <col min="11" max="17" width="5" style="23" customWidth="1"/>
    <col min="18" max="16384" width="9" style="25"/>
  </cols>
  <sheetData>
    <row r="1" spans="1:30" s="3" customFormat="1">
      <c r="A1" s="126" t="s">
        <v>117</v>
      </c>
      <c r="B1" s="127"/>
      <c r="C1" s="127"/>
      <c r="D1" s="127"/>
      <c r="E1" s="127"/>
      <c r="F1" s="127"/>
      <c r="G1" s="127"/>
      <c r="H1" s="127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28" t="s">
        <v>6</v>
      </c>
      <c r="B3" s="130" t="s">
        <v>7</v>
      </c>
      <c r="C3" s="132" t="s">
        <v>8</v>
      </c>
      <c r="D3" s="132" t="s">
        <v>9</v>
      </c>
      <c r="E3" s="132" t="s">
        <v>10</v>
      </c>
      <c r="F3" s="132" t="s">
        <v>11</v>
      </c>
      <c r="G3" s="120" t="s">
        <v>12</v>
      </c>
      <c r="H3" s="120" t="s">
        <v>13</v>
      </c>
      <c r="I3" s="120" t="s">
        <v>14</v>
      </c>
      <c r="J3" s="124" t="s">
        <v>41</v>
      </c>
      <c r="K3" s="122" t="s">
        <v>39</v>
      </c>
      <c r="L3" s="118" t="s">
        <v>40</v>
      </c>
      <c r="M3" s="118" t="s">
        <v>15</v>
      </c>
      <c r="N3" s="118" t="s">
        <v>16</v>
      </c>
      <c r="O3" s="118" t="s">
        <v>17</v>
      </c>
      <c r="P3" s="118" t="s">
        <v>18</v>
      </c>
      <c r="Q3" s="54" t="s">
        <v>19</v>
      </c>
    </row>
    <row r="4" spans="1:30" s="11" customFormat="1" ht="95.25" customHeight="1" thickBot="1">
      <c r="A4" s="129"/>
      <c r="B4" s="131"/>
      <c r="C4" s="121"/>
      <c r="D4" s="121"/>
      <c r="E4" s="121"/>
      <c r="F4" s="121"/>
      <c r="G4" s="121"/>
      <c r="H4" s="121"/>
      <c r="I4" s="121"/>
      <c r="J4" s="125"/>
      <c r="K4" s="123"/>
      <c r="L4" s="119"/>
      <c r="M4" s="119"/>
      <c r="N4" s="119"/>
      <c r="O4" s="119"/>
      <c r="P4" s="119"/>
      <c r="Q4" s="55" t="s">
        <v>20</v>
      </c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</row>
    <row r="5" spans="1:30" s="15" customFormat="1" ht="57.75" hidden="1" customHeight="1">
      <c r="A5" s="44">
        <v>45257</v>
      </c>
      <c r="B5" s="12" t="s">
        <v>34</v>
      </c>
      <c r="C5" s="62"/>
      <c r="D5" s="63"/>
      <c r="E5" s="62"/>
      <c r="F5" s="64"/>
      <c r="G5" s="65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9" t="e">
        <f>K5*70+L5*75+M5*25+N5*150+O5*45+P5*60</f>
        <v>#REF!</v>
      </c>
    </row>
    <row r="6" spans="1:30" s="15" customFormat="1" ht="59.25" hidden="1" customHeight="1">
      <c r="A6" s="43">
        <f>A5+1</f>
        <v>45258</v>
      </c>
      <c r="B6" s="16" t="s">
        <v>35</v>
      </c>
      <c r="C6" s="66"/>
      <c r="D6" s="62"/>
      <c r="E6" s="67"/>
      <c r="F6" s="68"/>
      <c r="G6" s="65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29" si="0">IF(I6="鮮奶",0.8,0)</f>
        <v>0</v>
      </c>
      <c r="O6" s="18" t="e">
        <f>#REF!</f>
        <v>#REF!</v>
      </c>
      <c r="P6" s="18">
        <f t="shared" ref="P6:P29" si="1">IF(H6="水果",1,0)</f>
        <v>0</v>
      </c>
      <c r="Q6" s="50" t="e">
        <f t="shared" ref="Q6:Q29" si="2">K6*70+L6*75+M6*25+N6*150+O6*45+P6*60</f>
        <v>#REF!</v>
      </c>
    </row>
    <row r="7" spans="1:30" s="15" customFormat="1" ht="59.25" hidden="1" customHeight="1">
      <c r="A7" s="43">
        <f>A6+1</f>
        <v>45259</v>
      </c>
      <c r="B7" s="16" t="s">
        <v>36</v>
      </c>
      <c r="C7" s="66"/>
      <c r="D7" s="62"/>
      <c r="E7" s="69"/>
      <c r="F7" s="68"/>
      <c r="G7" s="62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50" t="e">
        <f t="shared" si="2"/>
        <v>#REF!</v>
      </c>
    </row>
    <row r="8" spans="1:30" s="15" customFormat="1" ht="59.25" hidden="1" customHeight="1">
      <c r="A8" s="43">
        <f>A7+1</f>
        <v>45260</v>
      </c>
      <c r="B8" s="16" t="s">
        <v>2</v>
      </c>
      <c r="C8" s="66"/>
      <c r="D8" s="62"/>
      <c r="E8" s="62"/>
      <c r="F8" s="62"/>
      <c r="G8" s="65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50" t="e">
        <f t="shared" si="2"/>
        <v>#REF!</v>
      </c>
    </row>
    <row r="9" spans="1:30" s="20" customFormat="1" ht="74.25" customHeight="1" thickBot="1">
      <c r="A9" s="51">
        <f>A8+1</f>
        <v>45261</v>
      </c>
      <c r="B9" s="19" t="s">
        <v>3</v>
      </c>
      <c r="C9" s="77" t="s">
        <v>90</v>
      </c>
      <c r="D9" s="97" t="s">
        <v>84</v>
      </c>
      <c r="E9" s="97" t="s">
        <v>45</v>
      </c>
      <c r="F9" s="79" t="s">
        <v>82</v>
      </c>
      <c r="G9" s="98" t="s">
        <v>119</v>
      </c>
      <c r="H9" s="85"/>
      <c r="I9" s="86" t="s">
        <v>96</v>
      </c>
      <c r="J9" s="86"/>
      <c r="K9" s="52">
        <v>4</v>
      </c>
      <c r="L9" s="52">
        <v>4.1000000000000005</v>
      </c>
      <c r="M9" s="52">
        <v>0.94</v>
      </c>
      <c r="N9" s="52">
        <f t="shared" si="0"/>
        <v>0.8</v>
      </c>
      <c r="O9" s="52">
        <v>2.5</v>
      </c>
      <c r="P9" s="52">
        <f t="shared" si="1"/>
        <v>0</v>
      </c>
      <c r="Q9" s="53">
        <f t="shared" si="2"/>
        <v>843.5</v>
      </c>
      <c r="AB9" s="74"/>
    </row>
    <row r="10" spans="1:30" s="15" customFormat="1" ht="59.25" customHeight="1">
      <c r="A10" s="57">
        <f>A9+3</f>
        <v>45264</v>
      </c>
      <c r="B10" s="56" t="s">
        <v>4</v>
      </c>
      <c r="C10" s="80" t="s">
        <v>43</v>
      </c>
      <c r="D10" s="99" t="s">
        <v>65</v>
      </c>
      <c r="E10" s="100" t="s">
        <v>56</v>
      </c>
      <c r="F10" s="82" t="s">
        <v>78</v>
      </c>
      <c r="G10" s="101" t="s">
        <v>91</v>
      </c>
      <c r="H10" s="87"/>
      <c r="I10" s="87" t="s">
        <v>96</v>
      </c>
      <c r="J10" s="87"/>
      <c r="K10" s="58">
        <v>4</v>
      </c>
      <c r="L10" s="58">
        <v>1.6</v>
      </c>
      <c r="M10" s="58">
        <v>1.6</v>
      </c>
      <c r="N10" s="58">
        <f>IF(I10="鮮奶",0.8,0)</f>
        <v>0.8</v>
      </c>
      <c r="O10" s="58">
        <v>2.5</v>
      </c>
      <c r="P10" s="14">
        <f t="shared" si="1"/>
        <v>0</v>
      </c>
      <c r="Q10" s="49">
        <f t="shared" si="2"/>
        <v>672.5</v>
      </c>
      <c r="T10" s="74"/>
      <c r="U10" s="74"/>
      <c r="V10" s="74"/>
    </row>
    <row r="11" spans="1:30" s="15" customFormat="1" ht="59.25" customHeight="1">
      <c r="A11" s="43">
        <f>A10+1</f>
        <v>45265</v>
      </c>
      <c r="B11" s="16" t="s">
        <v>5</v>
      </c>
      <c r="C11" s="83" t="s">
        <v>120</v>
      </c>
      <c r="D11" s="101" t="s">
        <v>101</v>
      </c>
      <c r="E11" s="102" t="s">
        <v>93</v>
      </c>
      <c r="F11" s="82" t="s">
        <v>77</v>
      </c>
      <c r="G11" s="101" t="s">
        <v>121</v>
      </c>
      <c r="H11" s="88"/>
      <c r="I11" s="88"/>
      <c r="J11" s="88" t="s">
        <v>41</v>
      </c>
      <c r="K11" s="18">
        <v>4.29</v>
      </c>
      <c r="L11" s="18">
        <v>2.98</v>
      </c>
      <c r="M11" s="18">
        <v>2.37</v>
      </c>
      <c r="N11" s="18">
        <f t="shared" si="0"/>
        <v>0</v>
      </c>
      <c r="O11" s="18">
        <v>2.5</v>
      </c>
      <c r="P11" s="18">
        <f t="shared" si="1"/>
        <v>0</v>
      </c>
      <c r="Q11" s="50">
        <f t="shared" si="2"/>
        <v>695.55</v>
      </c>
      <c r="U11" s="71"/>
      <c r="AA11" s="72"/>
    </row>
    <row r="12" spans="1:30" s="15" customFormat="1" ht="59.25" customHeight="1">
      <c r="A12" s="43">
        <f>A11+1</f>
        <v>45266</v>
      </c>
      <c r="B12" s="16" t="s">
        <v>1</v>
      </c>
      <c r="C12" s="82" t="s">
        <v>60</v>
      </c>
      <c r="D12" s="103" t="s">
        <v>122</v>
      </c>
      <c r="E12" s="100" t="s">
        <v>123</v>
      </c>
      <c r="F12" s="82" t="s">
        <v>53</v>
      </c>
      <c r="G12" s="103" t="s">
        <v>61</v>
      </c>
      <c r="H12" s="88" t="s">
        <v>48</v>
      </c>
      <c r="I12" s="88"/>
      <c r="J12" s="88"/>
      <c r="K12" s="18">
        <v>4</v>
      </c>
      <c r="L12" s="18">
        <v>2.54</v>
      </c>
      <c r="M12" s="18">
        <v>2.0699999999999998</v>
      </c>
      <c r="N12" s="18">
        <f t="shared" si="0"/>
        <v>0</v>
      </c>
      <c r="O12" s="18">
        <v>2.5</v>
      </c>
      <c r="P12" s="18">
        <f t="shared" si="1"/>
        <v>1</v>
      </c>
      <c r="Q12" s="50">
        <f t="shared" si="2"/>
        <v>694.75</v>
      </c>
    </row>
    <row r="13" spans="1:30" s="15" customFormat="1" ht="59.25" customHeight="1">
      <c r="A13" s="43">
        <f>A12+1</f>
        <v>45267</v>
      </c>
      <c r="B13" s="16" t="s">
        <v>2</v>
      </c>
      <c r="C13" s="82" t="s">
        <v>58</v>
      </c>
      <c r="D13" s="101" t="s">
        <v>124</v>
      </c>
      <c r="E13" s="104" t="s">
        <v>125</v>
      </c>
      <c r="F13" s="82" t="s">
        <v>72</v>
      </c>
      <c r="G13" s="103" t="s">
        <v>62</v>
      </c>
      <c r="H13" s="88" t="s">
        <v>48</v>
      </c>
      <c r="I13" s="88"/>
      <c r="J13" s="88"/>
      <c r="K13" s="18">
        <v>5.16</v>
      </c>
      <c r="L13" s="18">
        <v>2.42</v>
      </c>
      <c r="M13" s="18">
        <v>1.74</v>
      </c>
      <c r="N13" s="18">
        <f t="shared" si="0"/>
        <v>0</v>
      </c>
      <c r="O13" s="18">
        <v>2.5</v>
      </c>
      <c r="P13" s="18">
        <f t="shared" si="1"/>
        <v>1</v>
      </c>
      <c r="Q13" s="50">
        <f t="shared" si="2"/>
        <v>758.7</v>
      </c>
    </row>
    <row r="14" spans="1:30" s="15" customFormat="1" ht="59.25" customHeight="1" thickBot="1">
      <c r="A14" s="51">
        <f>A13+1</f>
        <v>45268</v>
      </c>
      <c r="B14" s="19" t="s">
        <v>3</v>
      </c>
      <c r="C14" s="79" t="s">
        <v>57</v>
      </c>
      <c r="D14" s="97" t="s">
        <v>85</v>
      </c>
      <c r="E14" s="105" t="s">
        <v>105</v>
      </c>
      <c r="F14" s="78" t="s">
        <v>52</v>
      </c>
      <c r="G14" s="97" t="s">
        <v>79</v>
      </c>
      <c r="H14" s="89" t="s">
        <v>48</v>
      </c>
      <c r="I14" s="89"/>
      <c r="J14" s="86"/>
      <c r="K14" s="18">
        <v>4.9000000000000004</v>
      </c>
      <c r="L14" s="18">
        <v>3.4400000000000004</v>
      </c>
      <c r="M14" s="18">
        <v>0.97</v>
      </c>
      <c r="N14" s="18">
        <f t="shared" si="0"/>
        <v>0</v>
      </c>
      <c r="O14" s="18">
        <v>0</v>
      </c>
      <c r="P14" s="18">
        <f t="shared" si="1"/>
        <v>1</v>
      </c>
      <c r="Q14" s="50">
        <f t="shared" si="2"/>
        <v>685.25</v>
      </c>
      <c r="S14" s="74"/>
      <c r="V14" s="71"/>
    </row>
    <row r="15" spans="1:30" s="15" customFormat="1" ht="59.25" customHeight="1">
      <c r="A15" s="57">
        <f>A14+3</f>
        <v>45271</v>
      </c>
      <c r="B15" s="56" t="s">
        <v>4</v>
      </c>
      <c r="C15" s="80" t="s">
        <v>63</v>
      </c>
      <c r="D15" s="101" t="s">
        <v>126</v>
      </c>
      <c r="E15" s="101" t="s">
        <v>108</v>
      </c>
      <c r="F15" s="83" t="s">
        <v>74</v>
      </c>
      <c r="G15" s="104" t="s">
        <v>127</v>
      </c>
      <c r="H15" s="87" t="s">
        <v>48</v>
      </c>
      <c r="I15" s="87"/>
      <c r="J15" s="87"/>
      <c r="K15" s="14">
        <v>4.5</v>
      </c>
      <c r="L15" s="14">
        <v>2.2000000000000002</v>
      </c>
      <c r="M15" s="14">
        <v>1.84</v>
      </c>
      <c r="N15" s="14">
        <f t="shared" si="0"/>
        <v>0</v>
      </c>
      <c r="O15" s="14">
        <v>0</v>
      </c>
      <c r="P15" s="14">
        <f t="shared" si="1"/>
        <v>1</v>
      </c>
      <c r="Q15" s="49">
        <f t="shared" si="2"/>
        <v>586</v>
      </c>
    </row>
    <row r="16" spans="1:30" s="15" customFormat="1" ht="59.25" customHeight="1">
      <c r="A16" s="43">
        <f>A15+1</f>
        <v>45272</v>
      </c>
      <c r="B16" s="16" t="s">
        <v>5</v>
      </c>
      <c r="C16" s="81" t="s">
        <v>58</v>
      </c>
      <c r="D16" s="101" t="s">
        <v>128</v>
      </c>
      <c r="E16" s="103" t="s">
        <v>129</v>
      </c>
      <c r="F16" s="82" t="s">
        <v>75</v>
      </c>
      <c r="G16" s="103" t="s">
        <v>130</v>
      </c>
      <c r="H16" s="88"/>
      <c r="I16" s="88" t="s">
        <v>96</v>
      </c>
      <c r="J16" s="88"/>
      <c r="K16" s="18">
        <v>5.1000000000000005</v>
      </c>
      <c r="L16" s="18">
        <v>2.64</v>
      </c>
      <c r="M16" s="18">
        <v>1.72</v>
      </c>
      <c r="N16" s="18">
        <f t="shared" si="0"/>
        <v>0.8</v>
      </c>
      <c r="O16" s="18">
        <v>0.3</v>
      </c>
      <c r="P16" s="18">
        <f t="shared" si="1"/>
        <v>0</v>
      </c>
      <c r="Q16" s="50">
        <f t="shared" si="2"/>
        <v>731.5</v>
      </c>
      <c r="S16" s="74"/>
      <c r="V16" s="72"/>
    </row>
    <row r="17" spans="1:23" s="15" customFormat="1" ht="69.75" customHeight="1">
      <c r="A17" s="43">
        <f>A16+1</f>
        <v>45273</v>
      </c>
      <c r="B17" s="16" t="s">
        <v>1</v>
      </c>
      <c r="C17" s="82" t="s">
        <v>54</v>
      </c>
      <c r="D17" s="103" t="s">
        <v>59</v>
      </c>
      <c r="E17" s="103" t="s">
        <v>42</v>
      </c>
      <c r="F17" s="82" t="s">
        <v>76</v>
      </c>
      <c r="G17" s="103" t="s">
        <v>111</v>
      </c>
      <c r="H17" s="88" t="s">
        <v>48</v>
      </c>
      <c r="I17" s="88"/>
      <c r="J17" s="88"/>
      <c r="K17" s="18">
        <v>4</v>
      </c>
      <c r="L17" s="18">
        <v>4.3900000000000006</v>
      </c>
      <c r="M17" s="18">
        <v>1.28</v>
      </c>
      <c r="N17" s="18">
        <f t="shared" si="0"/>
        <v>0</v>
      </c>
      <c r="O17" s="18">
        <v>2.5</v>
      </c>
      <c r="P17" s="18">
        <f t="shared" si="1"/>
        <v>1</v>
      </c>
      <c r="Q17" s="50">
        <f t="shared" si="2"/>
        <v>813.75</v>
      </c>
      <c r="T17" s="35"/>
    </row>
    <row r="18" spans="1:23" s="15" customFormat="1" ht="59.25" customHeight="1">
      <c r="A18" s="43">
        <f>A17+1</f>
        <v>45274</v>
      </c>
      <c r="B18" s="16" t="s">
        <v>2</v>
      </c>
      <c r="C18" s="82" t="s">
        <v>55</v>
      </c>
      <c r="D18" s="103" t="s">
        <v>131</v>
      </c>
      <c r="E18" s="103" t="s">
        <v>132</v>
      </c>
      <c r="F18" s="82" t="s">
        <v>77</v>
      </c>
      <c r="G18" s="100" t="s">
        <v>133</v>
      </c>
      <c r="H18" s="88" t="s">
        <v>48</v>
      </c>
      <c r="I18" s="88"/>
      <c r="J18" s="88"/>
      <c r="K18" s="18">
        <v>4.4799999999999995</v>
      </c>
      <c r="L18" s="18">
        <v>2.42</v>
      </c>
      <c r="M18" s="18">
        <v>1.42</v>
      </c>
      <c r="N18" s="18">
        <f t="shared" si="0"/>
        <v>0</v>
      </c>
      <c r="O18" s="18">
        <v>2.5</v>
      </c>
      <c r="P18" s="18">
        <f t="shared" si="1"/>
        <v>1</v>
      </c>
      <c r="Q18" s="50">
        <f t="shared" si="2"/>
        <v>703.09999999999991</v>
      </c>
      <c r="S18" s="72"/>
      <c r="U18" s="93"/>
    </row>
    <row r="19" spans="1:23" s="15" customFormat="1" ht="59.25" customHeight="1" thickBot="1">
      <c r="A19" s="51">
        <f>A18+1</f>
        <v>45275</v>
      </c>
      <c r="B19" s="19" t="s">
        <v>38</v>
      </c>
      <c r="C19" s="78" t="s">
        <v>86</v>
      </c>
      <c r="D19" s="101" t="s">
        <v>102</v>
      </c>
      <c r="E19" s="78" t="s">
        <v>134</v>
      </c>
      <c r="F19" s="78" t="s">
        <v>51</v>
      </c>
      <c r="G19" s="105" t="s">
        <v>89</v>
      </c>
      <c r="H19" s="86" t="s">
        <v>48</v>
      </c>
      <c r="I19" s="86"/>
      <c r="J19" s="86"/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f t="shared" si="1"/>
        <v>1</v>
      </c>
      <c r="Q19" s="53">
        <f t="shared" si="2"/>
        <v>60</v>
      </c>
      <c r="T19" s="93"/>
      <c r="U19" s="74"/>
    </row>
    <row r="20" spans="1:23" s="15" customFormat="1" ht="59.25" customHeight="1">
      <c r="A20" s="57">
        <f>A19+3</f>
        <v>45278</v>
      </c>
      <c r="B20" s="56" t="s">
        <v>4</v>
      </c>
      <c r="C20" s="83" t="s">
        <v>67</v>
      </c>
      <c r="D20" s="99" t="s">
        <v>136</v>
      </c>
      <c r="E20" s="101" t="s">
        <v>135</v>
      </c>
      <c r="F20" s="83" t="s">
        <v>69</v>
      </c>
      <c r="G20" s="101" t="s">
        <v>137</v>
      </c>
      <c r="H20" s="87"/>
      <c r="I20" s="87"/>
      <c r="J20" s="87" t="s">
        <v>41</v>
      </c>
      <c r="K20" s="58">
        <v>4.4000000000000004</v>
      </c>
      <c r="L20" s="58">
        <v>3.4400000000000004</v>
      </c>
      <c r="M20" s="58">
        <v>1.47</v>
      </c>
      <c r="N20" s="58">
        <f t="shared" si="0"/>
        <v>0</v>
      </c>
      <c r="O20" s="58">
        <v>2.5</v>
      </c>
      <c r="P20" s="58">
        <f t="shared" si="1"/>
        <v>0</v>
      </c>
      <c r="Q20" s="59">
        <f t="shared" si="2"/>
        <v>715.25</v>
      </c>
      <c r="U20" s="61"/>
    </row>
    <row r="21" spans="1:23" s="15" customFormat="1" ht="59.25" customHeight="1">
      <c r="A21" s="43">
        <f>A20+1</f>
        <v>45279</v>
      </c>
      <c r="B21" s="16" t="s">
        <v>5</v>
      </c>
      <c r="C21" s="82" t="s">
        <v>55</v>
      </c>
      <c r="D21" s="106" t="s">
        <v>139</v>
      </c>
      <c r="E21" s="101" t="s">
        <v>83</v>
      </c>
      <c r="F21" s="83" t="s">
        <v>70</v>
      </c>
      <c r="G21" s="103" t="s">
        <v>138</v>
      </c>
      <c r="H21" s="88" t="s">
        <v>48</v>
      </c>
      <c r="I21" s="88"/>
      <c r="J21" s="88"/>
      <c r="K21" s="18">
        <v>4</v>
      </c>
      <c r="L21" s="18">
        <v>3.3400000000000003</v>
      </c>
      <c r="M21" s="18">
        <v>1.62</v>
      </c>
      <c r="N21" s="18">
        <f t="shared" si="0"/>
        <v>0</v>
      </c>
      <c r="O21" s="18">
        <v>2.5</v>
      </c>
      <c r="P21" s="18">
        <f t="shared" si="1"/>
        <v>1</v>
      </c>
      <c r="Q21" s="50">
        <f t="shared" si="2"/>
        <v>743.5</v>
      </c>
      <c r="S21" s="71"/>
    </row>
    <row r="22" spans="1:23" s="15" customFormat="1" ht="59.25" customHeight="1">
      <c r="A22" s="43">
        <f>A21+1</f>
        <v>45280</v>
      </c>
      <c r="B22" s="16" t="s">
        <v>1</v>
      </c>
      <c r="C22" s="82" t="s">
        <v>92</v>
      </c>
      <c r="D22" s="103" t="s">
        <v>80</v>
      </c>
      <c r="E22" s="101" t="s">
        <v>81</v>
      </c>
      <c r="F22" s="83" t="s">
        <v>52</v>
      </c>
      <c r="G22" s="101" t="s">
        <v>140</v>
      </c>
      <c r="H22" s="88" t="s">
        <v>48</v>
      </c>
      <c r="I22" s="88"/>
      <c r="J22" s="88"/>
      <c r="K22" s="18">
        <v>4.29</v>
      </c>
      <c r="L22" s="18">
        <v>3.06</v>
      </c>
      <c r="M22" s="18">
        <v>1.57</v>
      </c>
      <c r="N22" s="18">
        <f t="shared" si="0"/>
        <v>0</v>
      </c>
      <c r="O22" s="18">
        <v>2.5</v>
      </c>
      <c r="P22" s="18">
        <f t="shared" si="1"/>
        <v>1</v>
      </c>
      <c r="Q22" s="50">
        <f t="shared" si="2"/>
        <v>741.55</v>
      </c>
      <c r="S22" s="93"/>
      <c r="T22" s="93"/>
      <c r="U22" s="93"/>
      <c r="V22" s="93"/>
      <c r="W22" s="93"/>
    </row>
    <row r="23" spans="1:23" s="15" customFormat="1" ht="59.25" customHeight="1">
      <c r="A23" s="43">
        <f>A22+1</f>
        <v>45281</v>
      </c>
      <c r="B23" s="16" t="s">
        <v>2</v>
      </c>
      <c r="C23" s="82" t="s">
        <v>97</v>
      </c>
      <c r="D23" s="101" t="s">
        <v>103</v>
      </c>
      <c r="E23" s="101" t="s">
        <v>141</v>
      </c>
      <c r="F23" s="83" t="s">
        <v>142</v>
      </c>
      <c r="G23" s="106" t="s">
        <v>64</v>
      </c>
      <c r="H23" s="88"/>
      <c r="I23" s="88" t="s">
        <v>96</v>
      </c>
      <c r="J23" s="88"/>
      <c r="K23" s="18">
        <v>4</v>
      </c>
      <c r="L23" s="18">
        <v>2.14</v>
      </c>
      <c r="M23" s="18">
        <v>2.3700000000000006</v>
      </c>
      <c r="N23" s="18">
        <f t="shared" si="0"/>
        <v>0.8</v>
      </c>
      <c r="O23" s="18">
        <v>2.5</v>
      </c>
      <c r="P23" s="18">
        <f t="shared" si="1"/>
        <v>0</v>
      </c>
      <c r="Q23" s="50">
        <f t="shared" si="2"/>
        <v>732.25</v>
      </c>
      <c r="V23" s="61"/>
    </row>
    <row r="24" spans="1:23" s="15" customFormat="1" ht="59.25" customHeight="1" thickBot="1">
      <c r="A24" s="51">
        <f>A23+1</f>
        <v>45282</v>
      </c>
      <c r="B24" s="19" t="s">
        <v>3</v>
      </c>
      <c r="C24" s="78" t="s">
        <v>143</v>
      </c>
      <c r="D24" s="107" t="s">
        <v>124</v>
      </c>
      <c r="E24" s="97" t="s">
        <v>87</v>
      </c>
      <c r="F24" s="78" t="s">
        <v>88</v>
      </c>
      <c r="G24" s="97" t="s">
        <v>98</v>
      </c>
      <c r="H24" s="86" t="s">
        <v>48</v>
      </c>
      <c r="I24" s="86"/>
      <c r="J24" s="86"/>
      <c r="K24" s="52">
        <v>5.5</v>
      </c>
      <c r="L24" s="52">
        <v>2.2800000000000002</v>
      </c>
      <c r="M24" s="52">
        <v>1.77</v>
      </c>
      <c r="N24" s="52">
        <f t="shared" si="0"/>
        <v>0</v>
      </c>
      <c r="O24" s="52">
        <v>2.5</v>
      </c>
      <c r="P24" s="52">
        <f t="shared" si="1"/>
        <v>1</v>
      </c>
      <c r="Q24" s="53">
        <f t="shared" si="2"/>
        <v>772.75</v>
      </c>
    </row>
    <row r="25" spans="1:23" s="15" customFormat="1" ht="59.25" customHeight="1">
      <c r="A25" s="57">
        <f>A24+3</f>
        <v>45285</v>
      </c>
      <c r="B25" s="56" t="s">
        <v>4</v>
      </c>
      <c r="C25" s="83" t="s">
        <v>100</v>
      </c>
      <c r="D25" s="101" t="s">
        <v>146</v>
      </c>
      <c r="E25" s="83" t="s">
        <v>66</v>
      </c>
      <c r="F25" s="83" t="s">
        <v>71</v>
      </c>
      <c r="G25" s="101" t="s">
        <v>144</v>
      </c>
      <c r="H25" s="90" t="s">
        <v>48</v>
      </c>
      <c r="I25" s="87"/>
      <c r="J25" s="87"/>
      <c r="K25" s="58">
        <v>4</v>
      </c>
      <c r="L25" s="58">
        <v>2.23</v>
      </c>
      <c r="M25" s="58">
        <v>1.02</v>
      </c>
      <c r="N25" s="58">
        <f t="shared" si="0"/>
        <v>0</v>
      </c>
      <c r="O25" s="58">
        <v>2.5</v>
      </c>
      <c r="P25" s="58">
        <f t="shared" si="1"/>
        <v>1</v>
      </c>
      <c r="Q25" s="59">
        <f t="shared" si="2"/>
        <v>645.25</v>
      </c>
      <c r="S25" s="60"/>
      <c r="T25" s="93"/>
      <c r="U25" s="93"/>
    </row>
    <row r="26" spans="1:23" s="15" customFormat="1" ht="59.25" customHeight="1">
      <c r="A26" s="43">
        <f>A25+1</f>
        <v>45286</v>
      </c>
      <c r="B26" s="16" t="s">
        <v>5</v>
      </c>
      <c r="C26" s="82" t="s">
        <v>46</v>
      </c>
      <c r="D26" s="84" t="s">
        <v>145</v>
      </c>
      <c r="E26" s="101" t="s">
        <v>107</v>
      </c>
      <c r="F26" s="83" t="s">
        <v>72</v>
      </c>
      <c r="G26" s="103" t="s">
        <v>68</v>
      </c>
      <c r="H26" s="91" t="s">
        <v>48</v>
      </c>
      <c r="I26" s="88"/>
      <c r="J26" s="88"/>
      <c r="K26" s="18">
        <v>4.38</v>
      </c>
      <c r="L26" s="18">
        <v>2.5200000000000005</v>
      </c>
      <c r="M26" s="18">
        <v>1.2200000000000002</v>
      </c>
      <c r="N26" s="18">
        <f t="shared" si="0"/>
        <v>0</v>
      </c>
      <c r="O26" s="18">
        <v>2.5</v>
      </c>
      <c r="P26" s="18">
        <f t="shared" si="1"/>
        <v>1</v>
      </c>
      <c r="Q26" s="50">
        <f t="shared" si="2"/>
        <v>698.6</v>
      </c>
    </row>
    <row r="27" spans="1:23" s="15" customFormat="1" ht="59.25" customHeight="1">
      <c r="A27" s="70">
        <f>A26+1</f>
        <v>45287</v>
      </c>
      <c r="B27" s="16" t="s">
        <v>36</v>
      </c>
      <c r="C27" s="82" t="s">
        <v>60</v>
      </c>
      <c r="D27" s="103" t="s">
        <v>106</v>
      </c>
      <c r="E27" s="101" t="s">
        <v>147</v>
      </c>
      <c r="F27" s="83" t="s">
        <v>51</v>
      </c>
      <c r="G27" s="101" t="s">
        <v>148</v>
      </c>
      <c r="H27" s="92"/>
      <c r="I27" s="87"/>
      <c r="J27" s="87" t="s">
        <v>41</v>
      </c>
      <c r="K27" s="58">
        <v>4</v>
      </c>
      <c r="L27" s="58">
        <v>3.24</v>
      </c>
      <c r="M27" s="58">
        <v>2.27</v>
      </c>
      <c r="N27" s="58">
        <f t="shared" si="0"/>
        <v>0</v>
      </c>
      <c r="O27" s="58">
        <v>2.5</v>
      </c>
      <c r="P27" s="58">
        <f t="shared" si="1"/>
        <v>0</v>
      </c>
      <c r="Q27" s="59">
        <f t="shared" si="2"/>
        <v>692.25</v>
      </c>
    </row>
    <row r="28" spans="1:23" s="15" customFormat="1" ht="59.25" customHeight="1">
      <c r="A28" s="70">
        <f>A27+1</f>
        <v>45288</v>
      </c>
      <c r="B28" s="16" t="s">
        <v>37</v>
      </c>
      <c r="C28" s="82" t="s">
        <v>47</v>
      </c>
      <c r="D28" s="101" t="s">
        <v>149</v>
      </c>
      <c r="E28" s="101" t="s">
        <v>49</v>
      </c>
      <c r="F28" s="83" t="s">
        <v>73</v>
      </c>
      <c r="G28" s="103" t="s">
        <v>50</v>
      </c>
      <c r="H28" s="91" t="s">
        <v>48</v>
      </c>
      <c r="I28" s="91"/>
      <c r="J28" s="88"/>
      <c r="K28" s="18">
        <v>4</v>
      </c>
      <c r="L28" s="18">
        <v>3.4400000000000004</v>
      </c>
      <c r="M28" s="18">
        <v>1.47</v>
      </c>
      <c r="N28" s="18">
        <f t="shared" si="0"/>
        <v>0</v>
      </c>
      <c r="O28" s="18">
        <v>2.5</v>
      </c>
      <c r="P28" s="18">
        <f t="shared" si="1"/>
        <v>1</v>
      </c>
      <c r="Q28" s="18">
        <f t="shared" si="2"/>
        <v>747.25</v>
      </c>
    </row>
    <row r="29" spans="1:23" s="15" customFormat="1" ht="59.25" customHeight="1" thickBot="1">
      <c r="A29" s="73">
        <f>A28+1</f>
        <v>45289</v>
      </c>
      <c r="B29" s="19" t="s">
        <v>38</v>
      </c>
      <c r="C29" s="78" t="s">
        <v>63</v>
      </c>
      <c r="D29" s="97" t="s">
        <v>99</v>
      </c>
      <c r="E29" s="97" t="s">
        <v>104</v>
      </c>
      <c r="F29" s="78" t="s">
        <v>53</v>
      </c>
      <c r="G29" s="97" t="s">
        <v>150</v>
      </c>
      <c r="H29" s="86"/>
      <c r="I29" s="86" t="s">
        <v>96</v>
      </c>
      <c r="J29" s="86"/>
      <c r="K29" s="52">
        <v>4.2300000000000004</v>
      </c>
      <c r="L29" s="52">
        <v>3.1300000000000003</v>
      </c>
      <c r="M29" s="52">
        <v>0.85</v>
      </c>
      <c r="N29" s="52">
        <f t="shared" si="0"/>
        <v>0.8</v>
      </c>
      <c r="O29" s="52">
        <v>2.5</v>
      </c>
      <c r="P29" s="52">
        <f t="shared" si="1"/>
        <v>0</v>
      </c>
      <c r="Q29" s="52">
        <f t="shared" si="2"/>
        <v>784.6</v>
      </c>
    </row>
    <row r="30" spans="1:23" ht="25.5" customHeight="1" thickBot="1">
      <c r="A30" s="21"/>
      <c r="B30" s="21"/>
      <c r="C30" s="117" t="s">
        <v>21</v>
      </c>
      <c r="D30" s="39" t="s">
        <v>22</v>
      </c>
      <c r="E30" s="111" t="s">
        <v>23</v>
      </c>
      <c r="F30" s="111" t="s">
        <v>24</v>
      </c>
      <c r="G30" s="111" t="s">
        <v>25</v>
      </c>
      <c r="H30" s="111" t="s">
        <v>26</v>
      </c>
      <c r="I30" s="112" t="s">
        <v>27</v>
      </c>
      <c r="J30" s="112"/>
      <c r="K30" s="112"/>
      <c r="L30" s="112"/>
      <c r="M30" s="109" t="s">
        <v>28</v>
      </c>
      <c r="N30" s="109" t="s">
        <v>29</v>
      </c>
      <c r="O30" s="22"/>
      <c r="P30" s="22"/>
    </row>
    <row r="31" spans="1:23" ht="19.5" customHeight="1" thickBot="1">
      <c r="A31" s="21"/>
      <c r="B31" s="21"/>
      <c r="C31" s="112"/>
      <c r="D31" s="96" t="s">
        <v>33</v>
      </c>
      <c r="E31" s="112"/>
      <c r="F31" s="112"/>
      <c r="G31" s="112"/>
      <c r="H31" s="112"/>
      <c r="I31" s="41" t="s">
        <v>30</v>
      </c>
      <c r="J31" s="113" t="s">
        <v>31</v>
      </c>
      <c r="K31" s="114"/>
      <c r="L31" s="42" t="s">
        <v>32</v>
      </c>
      <c r="M31" s="110"/>
      <c r="N31" s="110"/>
      <c r="O31" s="22"/>
      <c r="P31" s="22"/>
    </row>
    <row r="32" spans="1:23" ht="19.5" customHeight="1" thickBot="1">
      <c r="A32" s="21"/>
      <c r="B32" s="21"/>
      <c r="C32" s="45">
        <v>1</v>
      </c>
      <c r="D32" s="46">
        <v>5</v>
      </c>
      <c r="E32" s="46">
        <v>7</v>
      </c>
      <c r="F32" s="46">
        <v>8</v>
      </c>
      <c r="G32" s="46">
        <v>21</v>
      </c>
      <c r="H32" s="47">
        <v>0</v>
      </c>
      <c r="I32" s="45">
        <v>5</v>
      </c>
      <c r="J32" s="115">
        <v>2</v>
      </c>
      <c r="K32" s="116"/>
      <c r="L32" s="46">
        <v>0</v>
      </c>
      <c r="M32" s="46">
        <v>4</v>
      </c>
      <c r="N32" s="48">
        <v>5</v>
      </c>
      <c r="O32" s="22"/>
      <c r="P32" s="22"/>
    </row>
    <row r="33" spans="1:18" ht="36.75" customHeight="1">
      <c r="A33" s="108" t="s">
        <v>110</v>
      </c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95"/>
    </row>
    <row r="34" spans="1:18" ht="37.5" customHeight="1">
      <c r="A34" s="108" t="s">
        <v>109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</row>
    <row r="35" spans="1:18" ht="19.5" customHeight="1">
      <c r="B35" s="28"/>
      <c r="C35" s="28"/>
      <c r="D35" s="28"/>
      <c r="E35" s="28"/>
      <c r="F35" s="28"/>
      <c r="G35" s="28"/>
      <c r="H35" s="29"/>
      <c r="I35" s="29"/>
      <c r="J35" s="29"/>
      <c r="K35" s="30"/>
      <c r="L35" s="30"/>
      <c r="M35" s="30"/>
      <c r="N35" s="30"/>
      <c r="O35" s="30"/>
      <c r="P35" s="30"/>
    </row>
    <row r="36" spans="1:18" ht="25">
      <c r="C36" s="31"/>
      <c r="D36" s="30"/>
      <c r="E36" s="23"/>
      <c r="F36" s="26"/>
      <c r="G36" s="24"/>
      <c r="H36" s="24"/>
      <c r="I36" s="24"/>
      <c r="J36" s="24"/>
      <c r="K36" s="24"/>
      <c r="L36" s="25"/>
      <c r="M36" s="25"/>
      <c r="N36" s="25"/>
      <c r="O36" s="25"/>
      <c r="P36" s="25"/>
      <c r="Q36" s="25"/>
    </row>
    <row r="37" spans="1:18"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8" s="27" customFormat="1"/>
    <row r="39" spans="1:18" s="27" customFormat="1">
      <c r="C39" s="23"/>
    </row>
    <row r="40" spans="1:18" s="27" customFormat="1">
      <c r="C40" s="23"/>
      <c r="E40" s="26"/>
      <c r="F40" s="24"/>
      <c r="G40" s="24"/>
      <c r="H40" s="24"/>
      <c r="I40" s="32"/>
      <c r="J40" s="32"/>
    </row>
    <row r="41" spans="1:18" s="27" customFormat="1">
      <c r="C41" s="23"/>
      <c r="D41" s="23"/>
      <c r="E41" s="26"/>
      <c r="F41" s="24"/>
      <c r="G41" s="24"/>
      <c r="H41" s="24"/>
      <c r="I41" s="32"/>
      <c r="J41" s="32"/>
    </row>
    <row r="42" spans="1:18" s="27" customFormat="1">
      <c r="C42" s="23"/>
      <c r="D42" s="23"/>
      <c r="E42" s="23"/>
      <c r="F42" s="23"/>
      <c r="G42" s="23"/>
      <c r="H42" s="23"/>
      <c r="I42" s="23"/>
      <c r="J42" s="23"/>
      <c r="K42" s="26"/>
      <c r="L42" s="24"/>
      <c r="M42" s="24"/>
      <c r="N42" s="24"/>
      <c r="O42" s="32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2"/>
    </row>
    <row r="44" spans="1:18" s="27" customFormat="1">
      <c r="F44" s="33"/>
      <c r="K44" s="23"/>
      <c r="L44" s="23"/>
      <c r="M44" s="23"/>
      <c r="N44" s="23"/>
      <c r="O44" s="23"/>
      <c r="P44" s="23"/>
      <c r="Q44" s="23"/>
    </row>
    <row r="45" spans="1:18" s="27" customFormat="1">
      <c r="F45" s="7"/>
      <c r="K45" s="23"/>
      <c r="L45" s="23"/>
      <c r="M45" s="23"/>
      <c r="N45" s="23"/>
      <c r="O45" s="23"/>
      <c r="P45" s="23"/>
      <c r="Q45" s="23"/>
    </row>
    <row r="54" spans="3:17" ht="21.5">
      <c r="C54" s="34"/>
      <c r="D54" s="34"/>
      <c r="E54" s="34"/>
      <c r="F54" s="35"/>
      <c r="G54" s="36"/>
      <c r="H54" s="37"/>
      <c r="I54" s="37"/>
      <c r="J54" s="37"/>
      <c r="K54" s="38"/>
      <c r="L54" s="38"/>
      <c r="M54" s="38"/>
      <c r="N54" s="38"/>
      <c r="O54" s="38"/>
      <c r="P54" s="38"/>
      <c r="Q54" s="38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G10" sqref="G10"/>
    </sheetView>
  </sheetViews>
  <sheetFormatPr defaultColWidth="9" defaultRowHeight="19.5"/>
  <cols>
    <col min="1" max="1" width="3.6328125" style="27" customWidth="1"/>
    <col min="2" max="2" width="3" style="27" customWidth="1"/>
    <col min="3" max="3" width="40.36328125" style="27" customWidth="1"/>
    <col min="4" max="4" width="35.6328125" style="27" customWidth="1"/>
    <col min="5" max="5" width="40.90625" style="27" customWidth="1"/>
    <col min="6" max="6" width="26" style="27" customWidth="1"/>
    <col min="7" max="7" width="38.453125" style="27" customWidth="1"/>
    <col min="8" max="10" width="7.6328125" style="27" customWidth="1"/>
    <col min="11" max="17" width="5" style="23" customWidth="1"/>
    <col min="18" max="16384" width="9" style="25"/>
  </cols>
  <sheetData>
    <row r="1" spans="1:30" s="3" customFormat="1">
      <c r="A1" s="126" t="s">
        <v>118</v>
      </c>
      <c r="B1" s="127"/>
      <c r="C1" s="127"/>
      <c r="D1" s="127"/>
      <c r="E1" s="127"/>
      <c r="F1" s="127"/>
      <c r="G1" s="127"/>
      <c r="H1" s="127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28" t="s">
        <v>6</v>
      </c>
      <c r="B3" s="130" t="s">
        <v>7</v>
      </c>
      <c r="C3" s="132" t="s">
        <v>8</v>
      </c>
      <c r="D3" s="132" t="s">
        <v>9</v>
      </c>
      <c r="E3" s="132" t="s">
        <v>10</v>
      </c>
      <c r="F3" s="132" t="s">
        <v>11</v>
      </c>
      <c r="G3" s="120" t="s">
        <v>12</v>
      </c>
      <c r="H3" s="120" t="s">
        <v>13</v>
      </c>
      <c r="I3" s="120" t="s">
        <v>14</v>
      </c>
      <c r="J3" s="124" t="s">
        <v>41</v>
      </c>
      <c r="K3" s="122" t="s">
        <v>39</v>
      </c>
      <c r="L3" s="118" t="s">
        <v>40</v>
      </c>
      <c r="M3" s="118" t="s">
        <v>15</v>
      </c>
      <c r="N3" s="118" t="s">
        <v>16</v>
      </c>
      <c r="O3" s="118" t="s">
        <v>17</v>
      </c>
      <c r="P3" s="118" t="s">
        <v>18</v>
      </c>
      <c r="Q3" s="54" t="s">
        <v>19</v>
      </c>
    </row>
    <row r="4" spans="1:30" s="11" customFormat="1" ht="95.25" customHeight="1" thickBot="1">
      <c r="A4" s="129"/>
      <c r="B4" s="131"/>
      <c r="C4" s="121"/>
      <c r="D4" s="121"/>
      <c r="E4" s="121"/>
      <c r="F4" s="121"/>
      <c r="G4" s="121"/>
      <c r="H4" s="121"/>
      <c r="I4" s="121"/>
      <c r="J4" s="125"/>
      <c r="K4" s="123"/>
      <c r="L4" s="119"/>
      <c r="M4" s="119"/>
      <c r="N4" s="119"/>
      <c r="O4" s="119"/>
      <c r="P4" s="119"/>
      <c r="Q4" s="55" t="s">
        <v>20</v>
      </c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</row>
    <row r="5" spans="1:30" s="15" customFormat="1" ht="57.75" hidden="1" customHeight="1">
      <c r="A5" s="44">
        <v>45257</v>
      </c>
      <c r="B5" s="12" t="s">
        <v>34</v>
      </c>
      <c r="C5" s="62"/>
      <c r="D5" s="63"/>
      <c r="E5" s="62"/>
      <c r="F5" s="64"/>
      <c r="G5" s="65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9" t="e">
        <f>K5*70+L5*75+M5*25+N5*150+O5*45+P5*60</f>
        <v>#REF!</v>
      </c>
    </row>
    <row r="6" spans="1:30" s="15" customFormat="1" ht="59.25" hidden="1" customHeight="1">
      <c r="A6" s="43">
        <f>A5+1</f>
        <v>45258</v>
      </c>
      <c r="B6" s="16" t="s">
        <v>35</v>
      </c>
      <c r="C6" s="66"/>
      <c r="D6" s="62"/>
      <c r="E6" s="67"/>
      <c r="F6" s="68"/>
      <c r="G6" s="65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29" si="0">IF(I6="鮮奶",0.8,0)</f>
        <v>0</v>
      </c>
      <c r="O6" s="18" t="e">
        <f>#REF!</f>
        <v>#REF!</v>
      </c>
      <c r="P6" s="18">
        <f t="shared" ref="P6:P29" si="1">IF(H6="水果",1,0)</f>
        <v>0</v>
      </c>
      <c r="Q6" s="50" t="e">
        <f t="shared" ref="Q6:Q29" si="2">K6*70+L6*75+M6*25+N6*150+O6*45+P6*60</f>
        <v>#REF!</v>
      </c>
    </row>
    <row r="7" spans="1:30" s="15" customFormat="1" ht="59.25" hidden="1" customHeight="1">
      <c r="A7" s="43">
        <f>A6+1</f>
        <v>45259</v>
      </c>
      <c r="B7" s="16" t="s">
        <v>36</v>
      </c>
      <c r="C7" s="66"/>
      <c r="D7" s="62"/>
      <c r="E7" s="69"/>
      <c r="F7" s="68"/>
      <c r="G7" s="62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50" t="e">
        <f t="shared" si="2"/>
        <v>#REF!</v>
      </c>
    </row>
    <row r="8" spans="1:30" s="15" customFormat="1" ht="59.25" hidden="1" customHeight="1">
      <c r="A8" s="43">
        <f>A7+1</f>
        <v>45260</v>
      </c>
      <c r="B8" s="16" t="s">
        <v>2</v>
      </c>
      <c r="C8" s="66"/>
      <c r="D8" s="62"/>
      <c r="E8" s="62"/>
      <c r="F8" s="62"/>
      <c r="G8" s="65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50" t="e">
        <f t="shared" si="2"/>
        <v>#REF!</v>
      </c>
    </row>
    <row r="9" spans="1:30" s="20" customFormat="1" ht="74.25" customHeight="1" thickBot="1">
      <c r="A9" s="51">
        <f>A8+1</f>
        <v>45261</v>
      </c>
      <c r="B9" s="19" t="s">
        <v>3</v>
      </c>
      <c r="C9" s="77" t="s">
        <v>90</v>
      </c>
      <c r="D9" s="97" t="s">
        <v>84</v>
      </c>
      <c r="E9" s="97" t="s">
        <v>45</v>
      </c>
      <c r="F9" s="79" t="s">
        <v>82</v>
      </c>
      <c r="G9" s="98" t="s">
        <v>119</v>
      </c>
      <c r="H9" s="85"/>
      <c r="I9" s="86" t="s">
        <v>96</v>
      </c>
      <c r="J9" s="86"/>
      <c r="K9" s="52">
        <v>4</v>
      </c>
      <c r="L9" s="52">
        <v>4.1000000000000005</v>
      </c>
      <c r="M9" s="52">
        <v>0.94</v>
      </c>
      <c r="N9" s="52">
        <f t="shared" si="0"/>
        <v>0.8</v>
      </c>
      <c r="O9" s="52">
        <v>2.5</v>
      </c>
      <c r="P9" s="52">
        <f t="shared" si="1"/>
        <v>0</v>
      </c>
      <c r="Q9" s="53">
        <f t="shared" si="2"/>
        <v>843.5</v>
      </c>
      <c r="AB9" s="74"/>
    </row>
    <row r="10" spans="1:30" s="15" customFormat="1" ht="59.25" customHeight="1">
      <c r="A10" s="57">
        <f>A9+3</f>
        <v>45264</v>
      </c>
      <c r="B10" s="56" t="s">
        <v>4</v>
      </c>
      <c r="C10" s="80" t="s">
        <v>43</v>
      </c>
      <c r="D10" s="99" t="s">
        <v>65</v>
      </c>
      <c r="E10" s="100" t="s">
        <v>56</v>
      </c>
      <c r="F10" s="82" t="s">
        <v>78</v>
      </c>
      <c r="G10" s="101" t="s">
        <v>91</v>
      </c>
      <c r="H10" s="87"/>
      <c r="I10" s="87" t="s">
        <v>96</v>
      </c>
      <c r="J10" s="87"/>
      <c r="K10" s="58">
        <v>4</v>
      </c>
      <c r="L10" s="58">
        <v>1.6</v>
      </c>
      <c r="M10" s="58">
        <v>1.6</v>
      </c>
      <c r="N10" s="58">
        <f>IF(I10="鮮奶",0.8,0)</f>
        <v>0.8</v>
      </c>
      <c r="O10" s="58">
        <v>2.5</v>
      </c>
      <c r="P10" s="14">
        <f t="shared" si="1"/>
        <v>0</v>
      </c>
      <c r="Q10" s="49">
        <f t="shared" si="2"/>
        <v>672.5</v>
      </c>
      <c r="T10" s="74"/>
      <c r="U10" s="74"/>
      <c r="V10" s="74"/>
    </row>
    <row r="11" spans="1:30" s="15" customFormat="1" ht="59.25" customHeight="1">
      <c r="A11" s="43">
        <f>A10+1</f>
        <v>45265</v>
      </c>
      <c r="B11" s="16" t="s">
        <v>5</v>
      </c>
      <c r="C11" s="83" t="s">
        <v>120</v>
      </c>
      <c r="D11" s="101" t="s">
        <v>101</v>
      </c>
      <c r="E11" s="102" t="s">
        <v>93</v>
      </c>
      <c r="F11" s="82" t="s">
        <v>77</v>
      </c>
      <c r="G11" s="101" t="s">
        <v>121</v>
      </c>
      <c r="H11" s="88"/>
      <c r="I11" s="88"/>
      <c r="J11" s="88" t="s">
        <v>41</v>
      </c>
      <c r="K11" s="18">
        <v>4.29</v>
      </c>
      <c r="L11" s="18">
        <v>2.98</v>
      </c>
      <c r="M11" s="18">
        <v>2.37</v>
      </c>
      <c r="N11" s="18">
        <f t="shared" si="0"/>
        <v>0</v>
      </c>
      <c r="O11" s="18">
        <v>2.5</v>
      </c>
      <c r="P11" s="18">
        <f t="shared" si="1"/>
        <v>0</v>
      </c>
      <c r="Q11" s="50">
        <f t="shared" si="2"/>
        <v>695.55</v>
      </c>
      <c r="U11" s="71"/>
      <c r="AA11" s="72"/>
    </row>
    <row r="12" spans="1:30" s="15" customFormat="1" ht="59.25" customHeight="1">
      <c r="A12" s="43">
        <f>A11+1</f>
        <v>45266</v>
      </c>
      <c r="B12" s="16" t="s">
        <v>1</v>
      </c>
      <c r="C12" s="82" t="s">
        <v>60</v>
      </c>
      <c r="D12" s="103" t="s">
        <v>122</v>
      </c>
      <c r="E12" s="100" t="s">
        <v>123</v>
      </c>
      <c r="F12" s="82" t="s">
        <v>53</v>
      </c>
      <c r="G12" s="103" t="s">
        <v>61</v>
      </c>
      <c r="H12" s="88" t="s">
        <v>48</v>
      </c>
      <c r="I12" s="88"/>
      <c r="J12" s="88"/>
      <c r="K12" s="18">
        <v>4</v>
      </c>
      <c r="L12" s="18">
        <v>2.54</v>
      </c>
      <c r="M12" s="18">
        <v>2.0699999999999998</v>
      </c>
      <c r="N12" s="18">
        <f t="shared" si="0"/>
        <v>0</v>
      </c>
      <c r="O12" s="18">
        <v>2.5</v>
      </c>
      <c r="P12" s="18">
        <f t="shared" si="1"/>
        <v>1</v>
      </c>
      <c r="Q12" s="50">
        <f t="shared" si="2"/>
        <v>694.75</v>
      </c>
    </row>
    <row r="13" spans="1:30" s="15" customFormat="1" ht="59.25" customHeight="1">
      <c r="A13" s="43">
        <f>A12+1</f>
        <v>45267</v>
      </c>
      <c r="B13" s="16" t="s">
        <v>2</v>
      </c>
      <c r="C13" s="82" t="s">
        <v>58</v>
      </c>
      <c r="D13" s="101" t="s">
        <v>124</v>
      </c>
      <c r="E13" s="104" t="s">
        <v>125</v>
      </c>
      <c r="F13" s="82" t="s">
        <v>72</v>
      </c>
      <c r="G13" s="103" t="s">
        <v>62</v>
      </c>
      <c r="H13" s="88" t="s">
        <v>48</v>
      </c>
      <c r="I13" s="88"/>
      <c r="J13" s="88"/>
      <c r="K13" s="18">
        <v>5.16</v>
      </c>
      <c r="L13" s="18">
        <v>2.42</v>
      </c>
      <c r="M13" s="18">
        <v>1.74</v>
      </c>
      <c r="N13" s="18">
        <f t="shared" si="0"/>
        <v>0</v>
      </c>
      <c r="O13" s="18">
        <v>2.5</v>
      </c>
      <c r="P13" s="18">
        <f t="shared" si="1"/>
        <v>1</v>
      </c>
      <c r="Q13" s="50">
        <f t="shared" si="2"/>
        <v>758.7</v>
      </c>
    </row>
    <row r="14" spans="1:30" s="15" customFormat="1" ht="59.25" customHeight="1" thickBot="1">
      <c r="A14" s="51">
        <f>A13+1</f>
        <v>45268</v>
      </c>
      <c r="B14" s="19" t="s">
        <v>3</v>
      </c>
      <c r="C14" s="79" t="s">
        <v>57</v>
      </c>
      <c r="D14" s="97" t="s">
        <v>85</v>
      </c>
      <c r="E14" s="105" t="s">
        <v>105</v>
      </c>
      <c r="F14" s="78" t="s">
        <v>52</v>
      </c>
      <c r="G14" s="97" t="s">
        <v>79</v>
      </c>
      <c r="H14" s="89" t="s">
        <v>48</v>
      </c>
      <c r="I14" s="89"/>
      <c r="J14" s="86"/>
      <c r="K14" s="18">
        <v>4.9000000000000004</v>
      </c>
      <c r="L14" s="18">
        <v>3.4400000000000004</v>
      </c>
      <c r="M14" s="18">
        <v>0.97</v>
      </c>
      <c r="N14" s="18">
        <f t="shared" si="0"/>
        <v>0</v>
      </c>
      <c r="O14" s="18">
        <v>0</v>
      </c>
      <c r="P14" s="18">
        <f t="shared" si="1"/>
        <v>1</v>
      </c>
      <c r="Q14" s="50">
        <f t="shared" si="2"/>
        <v>685.25</v>
      </c>
      <c r="S14" s="74"/>
      <c r="V14" s="71"/>
    </row>
    <row r="15" spans="1:30" s="15" customFormat="1" ht="59.25" customHeight="1">
      <c r="A15" s="57">
        <f>A14+3</f>
        <v>45271</v>
      </c>
      <c r="B15" s="56" t="s">
        <v>4</v>
      </c>
      <c r="C15" s="80" t="s">
        <v>63</v>
      </c>
      <c r="D15" s="101" t="s">
        <v>126</v>
      </c>
      <c r="E15" s="101" t="s">
        <v>108</v>
      </c>
      <c r="F15" s="83" t="s">
        <v>74</v>
      </c>
      <c r="G15" s="104" t="s">
        <v>127</v>
      </c>
      <c r="H15" s="87" t="s">
        <v>48</v>
      </c>
      <c r="I15" s="87"/>
      <c r="J15" s="87"/>
      <c r="K15" s="14">
        <v>4.5</v>
      </c>
      <c r="L15" s="14">
        <v>2.2000000000000002</v>
      </c>
      <c r="M15" s="14">
        <v>1.84</v>
      </c>
      <c r="N15" s="14">
        <f t="shared" si="0"/>
        <v>0</v>
      </c>
      <c r="O15" s="14">
        <v>0</v>
      </c>
      <c r="P15" s="14">
        <f t="shared" si="1"/>
        <v>1</v>
      </c>
      <c r="Q15" s="49">
        <f t="shared" si="2"/>
        <v>586</v>
      </c>
    </row>
    <row r="16" spans="1:30" s="15" customFormat="1" ht="59.25" customHeight="1">
      <c r="A16" s="43">
        <f>A15+1</f>
        <v>45272</v>
      </c>
      <c r="B16" s="16" t="s">
        <v>5</v>
      </c>
      <c r="C16" s="81" t="s">
        <v>58</v>
      </c>
      <c r="D16" s="101" t="s">
        <v>128</v>
      </c>
      <c r="E16" s="103" t="s">
        <v>129</v>
      </c>
      <c r="F16" s="82" t="s">
        <v>75</v>
      </c>
      <c r="G16" s="103" t="s">
        <v>130</v>
      </c>
      <c r="H16" s="88"/>
      <c r="I16" s="88" t="s">
        <v>96</v>
      </c>
      <c r="J16" s="88"/>
      <c r="K16" s="18">
        <v>5.1000000000000005</v>
      </c>
      <c r="L16" s="18">
        <v>2.64</v>
      </c>
      <c r="M16" s="18">
        <v>1.72</v>
      </c>
      <c r="N16" s="18">
        <f t="shared" si="0"/>
        <v>0.8</v>
      </c>
      <c r="O16" s="18">
        <v>0.3</v>
      </c>
      <c r="P16" s="18">
        <f t="shared" si="1"/>
        <v>0</v>
      </c>
      <c r="Q16" s="50">
        <f t="shared" si="2"/>
        <v>731.5</v>
      </c>
      <c r="S16" s="74"/>
      <c r="V16" s="72"/>
    </row>
    <row r="17" spans="1:23" s="15" customFormat="1" ht="69.75" customHeight="1">
      <c r="A17" s="43">
        <f>A16+1</f>
        <v>45273</v>
      </c>
      <c r="B17" s="16" t="s">
        <v>1</v>
      </c>
      <c r="C17" s="82" t="s">
        <v>54</v>
      </c>
      <c r="D17" s="103" t="s">
        <v>59</v>
      </c>
      <c r="E17" s="103" t="s">
        <v>42</v>
      </c>
      <c r="F17" s="82" t="s">
        <v>76</v>
      </c>
      <c r="G17" s="103" t="s">
        <v>111</v>
      </c>
      <c r="H17" s="88" t="s">
        <v>48</v>
      </c>
      <c r="I17" s="88"/>
      <c r="J17" s="88"/>
      <c r="K17" s="18">
        <v>4</v>
      </c>
      <c r="L17" s="18">
        <v>4.3900000000000006</v>
      </c>
      <c r="M17" s="18">
        <v>1.28</v>
      </c>
      <c r="N17" s="18">
        <f t="shared" si="0"/>
        <v>0</v>
      </c>
      <c r="O17" s="18">
        <v>2.5</v>
      </c>
      <c r="P17" s="18">
        <f t="shared" si="1"/>
        <v>1</v>
      </c>
      <c r="Q17" s="50">
        <f t="shared" si="2"/>
        <v>813.75</v>
      </c>
      <c r="T17" s="35"/>
    </row>
    <row r="18" spans="1:23" s="15" customFormat="1" ht="59.25" customHeight="1">
      <c r="A18" s="43">
        <f>A17+1</f>
        <v>45274</v>
      </c>
      <c r="B18" s="16" t="s">
        <v>2</v>
      </c>
      <c r="C18" s="82" t="s">
        <v>55</v>
      </c>
      <c r="D18" s="103" t="s">
        <v>131</v>
      </c>
      <c r="E18" s="103" t="s">
        <v>132</v>
      </c>
      <c r="F18" s="82" t="s">
        <v>77</v>
      </c>
      <c r="G18" s="100" t="s">
        <v>133</v>
      </c>
      <c r="H18" s="88" t="s">
        <v>48</v>
      </c>
      <c r="I18" s="88"/>
      <c r="J18" s="88"/>
      <c r="K18" s="18">
        <v>4.4799999999999995</v>
      </c>
      <c r="L18" s="18">
        <v>2.42</v>
      </c>
      <c r="M18" s="18">
        <v>1.42</v>
      </c>
      <c r="N18" s="18">
        <f t="shared" si="0"/>
        <v>0</v>
      </c>
      <c r="O18" s="18">
        <v>2.5</v>
      </c>
      <c r="P18" s="18">
        <f t="shared" si="1"/>
        <v>1</v>
      </c>
      <c r="Q18" s="50">
        <f t="shared" si="2"/>
        <v>703.09999999999991</v>
      </c>
      <c r="S18" s="72"/>
      <c r="U18" s="93"/>
    </row>
    <row r="19" spans="1:23" s="15" customFormat="1" ht="59.25" customHeight="1" thickBot="1">
      <c r="A19" s="51">
        <f>A18+1</f>
        <v>45275</v>
      </c>
      <c r="B19" s="19" t="s">
        <v>38</v>
      </c>
      <c r="C19" s="78" t="s">
        <v>86</v>
      </c>
      <c r="D19" s="101" t="s">
        <v>102</v>
      </c>
      <c r="E19" s="78" t="s">
        <v>134</v>
      </c>
      <c r="F19" s="78" t="s">
        <v>51</v>
      </c>
      <c r="G19" s="105" t="s">
        <v>89</v>
      </c>
      <c r="H19" s="86" t="s">
        <v>48</v>
      </c>
      <c r="I19" s="86"/>
      <c r="J19" s="86"/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f t="shared" si="1"/>
        <v>1</v>
      </c>
      <c r="Q19" s="53">
        <f t="shared" si="2"/>
        <v>60</v>
      </c>
      <c r="T19" s="93"/>
      <c r="U19" s="74"/>
    </row>
    <row r="20" spans="1:23" s="15" customFormat="1" ht="59.25" customHeight="1">
      <c r="A20" s="57">
        <f>A19+3</f>
        <v>45278</v>
      </c>
      <c r="B20" s="56" t="s">
        <v>4</v>
      </c>
      <c r="C20" s="83" t="s">
        <v>67</v>
      </c>
      <c r="D20" s="99" t="s">
        <v>136</v>
      </c>
      <c r="E20" s="101" t="s">
        <v>135</v>
      </c>
      <c r="F20" s="83" t="s">
        <v>69</v>
      </c>
      <c r="G20" s="101" t="s">
        <v>137</v>
      </c>
      <c r="H20" s="87"/>
      <c r="I20" s="87"/>
      <c r="J20" s="87" t="s">
        <v>41</v>
      </c>
      <c r="K20" s="58">
        <v>4.4000000000000004</v>
      </c>
      <c r="L20" s="58">
        <v>3.4400000000000004</v>
      </c>
      <c r="M20" s="58">
        <v>1.47</v>
      </c>
      <c r="N20" s="58">
        <f t="shared" si="0"/>
        <v>0</v>
      </c>
      <c r="O20" s="58">
        <v>2.5</v>
      </c>
      <c r="P20" s="58">
        <f t="shared" si="1"/>
        <v>0</v>
      </c>
      <c r="Q20" s="59">
        <f t="shared" si="2"/>
        <v>715.25</v>
      </c>
      <c r="U20" s="61"/>
    </row>
    <row r="21" spans="1:23" s="15" customFormat="1" ht="59.25" customHeight="1">
      <c r="A21" s="43">
        <f>A20+1</f>
        <v>45279</v>
      </c>
      <c r="B21" s="16" t="s">
        <v>5</v>
      </c>
      <c r="C21" s="82" t="s">
        <v>55</v>
      </c>
      <c r="D21" s="106" t="s">
        <v>139</v>
      </c>
      <c r="E21" s="101" t="s">
        <v>83</v>
      </c>
      <c r="F21" s="83" t="s">
        <v>70</v>
      </c>
      <c r="G21" s="103" t="s">
        <v>138</v>
      </c>
      <c r="H21" s="88" t="s">
        <v>48</v>
      </c>
      <c r="I21" s="88"/>
      <c r="J21" s="88"/>
      <c r="K21" s="18">
        <v>4</v>
      </c>
      <c r="L21" s="18">
        <v>3.3400000000000003</v>
      </c>
      <c r="M21" s="18">
        <v>1.62</v>
      </c>
      <c r="N21" s="18">
        <f t="shared" si="0"/>
        <v>0</v>
      </c>
      <c r="O21" s="18">
        <v>2.5</v>
      </c>
      <c r="P21" s="18">
        <f t="shared" si="1"/>
        <v>1</v>
      </c>
      <c r="Q21" s="50">
        <f t="shared" si="2"/>
        <v>743.5</v>
      </c>
      <c r="S21" s="71"/>
    </row>
    <row r="22" spans="1:23" s="15" customFormat="1" ht="59.25" customHeight="1">
      <c r="A22" s="43">
        <f>A21+1</f>
        <v>45280</v>
      </c>
      <c r="B22" s="16" t="s">
        <v>1</v>
      </c>
      <c r="C22" s="82" t="s">
        <v>92</v>
      </c>
      <c r="D22" s="103" t="s">
        <v>80</v>
      </c>
      <c r="E22" s="101" t="s">
        <v>81</v>
      </c>
      <c r="F22" s="83" t="s">
        <v>52</v>
      </c>
      <c r="G22" s="101" t="s">
        <v>140</v>
      </c>
      <c r="H22" s="88" t="s">
        <v>48</v>
      </c>
      <c r="I22" s="88"/>
      <c r="J22" s="88"/>
      <c r="K22" s="18">
        <v>4.29</v>
      </c>
      <c r="L22" s="18">
        <v>3.06</v>
      </c>
      <c r="M22" s="18">
        <v>1.57</v>
      </c>
      <c r="N22" s="18">
        <f t="shared" si="0"/>
        <v>0</v>
      </c>
      <c r="O22" s="18">
        <v>2.5</v>
      </c>
      <c r="P22" s="18">
        <f t="shared" si="1"/>
        <v>1</v>
      </c>
      <c r="Q22" s="50">
        <f t="shared" si="2"/>
        <v>741.55</v>
      </c>
      <c r="S22" s="93"/>
      <c r="T22" s="93"/>
      <c r="U22" s="93"/>
      <c r="V22" s="93"/>
      <c r="W22" s="93"/>
    </row>
    <row r="23" spans="1:23" s="15" customFormat="1" ht="59.25" customHeight="1">
      <c r="A23" s="43">
        <f>A22+1</f>
        <v>45281</v>
      </c>
      <c r="B23" s="16" t="s">
        <v>2</v>
      </c>
      <c r="C23" s="82" t="s">
        <v>97</v>
      </c>
      <c r="D23" s="101" t="s">
        <v>103</v>
      </c>
      <c r="E23" s="101" t="s">
        <v>141</v>
      </c>
      <c r="F23" s="83" t="s">
        <v>142</v>
      </c>
      <c r="G23" s="106" t="s">
        <v>64</v>
      </c>
      <c r="H23" s="88"/>
      <c r="I23" s="88" t="s">
        <v>96</v>
      </c>
      <c r="J23" s="88"/>
      <c r="K23" s="18">
        <v>4</v>
      </c>
      <c r="L23" s="18">
        <v>2.14</v>
      </c>
      <c r="M23" s="18">
        <v>2.3700000000000006</v>
      </c>
      <c r="N23" s="18">
        <f t="shared" si="0"/>
        <v>0.8</v>
      </c>
      <c r="O23" s="18">
        <v>2.5</v>
      </c>
      <c r="P23" s="18">
        <f t="shared" si="1"/>
        <v>0</v>
      </c>
      <c r="Q23" s="50">
        <f t="shared" si="2"/>
        <v>732.25</v>
      </c>
      <c r="V23" s="61"/>
    </row>
    <row r="24" spans="1:23" s="15" customFormat="1" ht="59.25" customHeight="1" thickBot="1">
      <c r="A24" s="51">
        <f>A23+1</f>
        <v>45282</v>
      </c>
      <c r="B24" s="19" t="s">
        <v>3</v>
      </c>
      <c r="C24" s="78" t="s">
        <v>143</v>
      </c>
      <c r="D24" s="107" t="s">
        <v>124</v>
      </c>
      <c r="E24" s="97" t="s">
        <v>87</v>
      </c>
      <c r="F24" s="78" t="s">
        <v>88</v>
      </c>
      <c r="G24" s="97" t="s">
        <v>98</v>
      </c>
      <c r="H24" s="86" t="s">
        <v>48</v>
      </c>
      <c r="I24" s="86"/>
      <c r="J24" s="86"/>
      <c r="K24" s="52">
        <v>5.5</v>
      </c>
      <c r="L24" s="52">
        <v>2.2800000000000002</v>
      </c>
      <c r="M24" s="52">
        <v>1.77</v>
      </c>
      <c r="N24" s="52">
        <f t="shared" si="0"/>
        <v>0</v>
      </c>
      <c r="O24" s="52">
        <v>2.5</v>
      </c>
      <c r="P24" s="52">
        <f t="shared" si="1"/>
        <v>1</v>
      </c>
      <c r="Q24" s="53">
        <f t="shared" si="2"/>
        <v>772.75</v>
      </c>
    </row>
    <row r="25" spans="1:23" s="15" customFormat="1" ht="59.25" customHeight="1">
      <c r="A25" s="57">
        <f>A24+3</f>
        <v>45285</v>
      </c>
      <c r="B25" s="56" t="s">
        <v>4</v>
      </c>
      <c r="C25" s="83" t="s">
        <v>100</v>
      </c>
      <c r="D25" s="101" t="s">
        <v>146</v>
      </c>
      <c r="E25" s="83" t="s">
        <v>66</v>
      </c>
      <c r="F25" s="83" t="s">
        <v>71</v>
      </c>
      <c r="G25" s="101" t="s">
        <v>144</v>
      </c>
      <c r="H25" s="90" t="s">
        <v>48</v>
      </c>
      <c r="I25" s="87"/>
      <c r="J25" s="87"/>
      <c r="K25" s="58">
        <v>4</v>
      </c>
      <c r="L25" s="58">
        <v>2.23</v>
      </c>
      <c r="M25" s="58">
        <v>1.02</v>
      </c>
      <c r="N25" s="58">
        <f t="shared" si="0"/>
        <v>0</v>
      </c>
      <c r="O25" s="58">
        <v>2.5</v>
      </c>
      <c r="P25" s="58">
        <f t="shared" si="1"/>
        <v>1</v>
      </c>
      <c r="Q25" s="59">
        <f t="shared" si="2"/>
        <v>645.25</v>
      </c>
      <c r="S25" s="60"/>
      <c r="T25" s="93"/>
      <c r="U25" s="93"/>
    </row>
    <row r="26" spans="1:23" s="15" customFormat="1" ht="59.25" customHeight="1">
      <c r="A26" s="43">
        <f>A25+1</f>
        <v>45286</v>
      </c>
      <c r="B26" s="16" t="s">
        <v>5</v>
      </c>
      <c r="C26" s="82" t="s">
        <v>46</v>
      </c>
      <c r="D26" s="84" t="s">
        <v>145</v>
      </c>
      <c r="E26" s="101" t="s">
        <v>107</v>
      </c>
      <c r="F26" s="83" t="s">
        <v>72</v>
      </c>
      <c r="G26" s="103" t="s">
        <v>68</v>
      </c>
      <c r="H26" s="91" t="s">
        <v>48</v>
      </c>
      <c r="I26" s="88"/>
      <c r="J26" s="88"/>
      <c r="K26" s="18">
        <v>4.38</v>
      </c>
      <c r="L26" s="18">
        <v>2.5200000000000005</v>
      </c>
      <c r="M26" s="18">
        <v>1.2200000000000002</v>
      </c>
      <c r="N26" s="18">
        <f t="shared" si="0"/>
        <v>0</v>
      </c>
      <c r="O26" s="18">
        <v>2.5</v>
      </c>
      <c r="P26" s="18">
        <f t="shared" si="1"/>
        <v>1</v>
      </c>
      <c r="Q26" s="50">
        <f t="shared" si="2"/>
        <v>698.6</v>
      </c>
    </row>
    <row r="27" spans="1:23" s="15" customFormat="1" ht="59.25" customHeight="1">
      <c r="A27" s="70">
        <f>A26+1</f>
        <v>45287</v>
      </c>
      <c r="B27" s="16" t="s">
        <v>36</v>
      </c>
      <c r="C27" s="82" t="s">
        <v>60</v>
      </c>
      <c r="D27" s="103" t="s">
        <v>106</v>
      </c>
      <c r="E27" s="101" t="s">
        <v>147</v>
      </c>
      <c r="F27" s="83" t="s">
        <v>51</v>
      </c>
      <c r="G27" s="101" t="s">
        <v>148</v>
      </c>
      <c r="H27" s="92"/>
      <c r="I27" s="87"/>
      <c r="J27" s="87" t="s">
        <v>41</v>
      </c>
      <c r="K27" s="58">
        <v>4</v>
      </c>
      <c r="L27" s="58">
        <v>3.24</v>
      </c>
      <c r="M27" s="58">
        <v>2.27</v>
      </c>
      <c r="N27" s="58">
        <f t="shared" si="0"/>
        <v>0</v>
      </c>
      <c r="O27" s="58">
        <v>2.5</v>
      </c>
      <c r="P27" s="58">
        <f t="shared" si="1"/>
        <v>0</v>
      </c>
      <c r="Q27" s="59">
        <f t="shared" si="2"/>
        <v>692.25</v>
      </c>
    </row>
    <row r="28" spans="1:23" s="15" customFormat="1" ht="59.25" customHeight="1">
      <c r="A28" s="70">
        <f>A27+1</f>
        <v>45288</v>
      </c>
      <c r="B28" s="16" t="s">
        <v>37</v>
      </c>
      <c r="C28" s="82" t="s">
        <v>47</v>
      </c>
      <c r="D28" s="101" t="s">
        <v>149</v>
      </c>
      <c r="E28" s="101" t="s">
        <v>49</v>
      </c>
      <c r="F28" s="83" t="s">
        <v>73</v>
      </c>
      <c r="G28" s="103" t="s">
        <v>50</v>
      </c>
      <c r="H28" s="91" t="s">
        <v>48</v>
      </c>
      <c r="I28" s="91"/>
      <c r="J28" s="88"/>
      <c r="K28" s="18">
        <v>4</v>
      </c>
      <c r="L28" s="18">
        <v>3.4400000000000004</v>
      </c>
      <c r="M28" s="18">
        <v>1.47</v>
      </c>
      <c r="N28" s="18">
        <f t="shared" si="0"/>
        <v>0</v>
      </c>
      <c r="O28" s="18">
        <v>2.5</v>
      </c>
      <c r="P28" s="18">
        <f t="shared" si="1"/>
        <v>1</v>
      </c>
      <c r="Q28" s="18">
        <f t="shared" si="2"/>
        <v>747.25</v>
      </c>
    </row>
    <row r="29" spans="1:23" s="15" customFormat="1" ht="59.25" customHeight="1" thickBot="1">
      <c r="A29" s="73">
        <f>A28+1</f>
        <v>45289</v>
      </c>
      <c r="B29" s="19" t="s">
        <v>38</v>
      </c>
      <c r="C29" s="78" t="s">
        <v>63</v>
      </c>
      <c r="D29" s="97" t="s">
        <v>99</v>
      </c>
      <c r="E29" s="97" t="s">
        <v>104</v>
      </c>
      <c r="F29" s="78" t="s">
        <v>53</v>
      </c>
      <c r="G29" s="97" t="s">
        <v>150</v>
      </c>
      <c r="H29" s="86"/>
      <c r="I29" s="86" t="s">
        <v>96</v>
      </c>
      <c r="J29" s="86"/>
      <c r="K29" s="52">
        <v>4.2300000000000004</v>
      </c>
      <c r="L29" s="52">
        <v>3.1300000000000003</v>
      </c>
      <c r="M29" s="52">
        <v>0.85</v>
      </c>
      <c r="N29" s="52">
        <f t="shared" si="0"/>
        <v>0.8</v>
      </c>
      <c r="O29" s="52">
        <v>2.5</v>
      </c>
      <c r="P29" s="52">
        <f t="shared" si="1"/>
        <v>0</v>
      </c>
      <c r="Q29" s="52">
        <f t="shared" si="2"/>
        <v>784.6</v>
      </c>
    </row>
    <row r="30" spans="1:23" ht="25.5" customHeight="1" thickBot="1">
      <c r="A30" s="21"/>
      <c r="B30" s="21"/>
      <c r="C30" s="117" t="s">
        <v>21</v>
      </c>
      <c r="D30" s="39" t="s">
        <v>22</v>
      </c>
      <c r="E30" s="111" t="s">
        <v>23</v>
      </c>
      <c r="F30" s="111" t="s">
        <v>24</v>
      </c>
      <c r="G30" s="111" t="s">
        <v>25</v>
      </c>
      <c r="H30" s="111" t="s">
        <v>26</v>
      </c>
      <c r="I30" s="112" t="s">
        <v>27</v>
      </c>
      <c r="J30" s="112"/>
      <c r="K30" s="112"/>
      <c r="L30" s="112"/>
      <c r="M30" s="109" t="s">
        <v>28</v>
      </c>
      <c r="N30" s="109" t="s">
        <v>29</v>
      </c>
      <c r="O30" s="22"/>
      <c r="P30" s="22"/>
    </row>
    <row r="31" spans="1:23" ht="19.5" customHeight="1" thickBot="1">
      <c r="A31" s="21"/>
      <c r="B31" s="21"/>
      <c r="C31" s="112"/>
      <c r="D31" s="96" t="s">
        <v>33</v>
      </c>
      <c r="E31" s="112"/>
      <c r="F31" s="112"/>
      <c r="G31" s="112"/>
      <c r="H31" s="112"/>
      <c r="I31" s="41" t="s">
        <v>30</v>
      </c>
      <c r="J31" s="113" t="s">
        <v>31</v>
      </c>
      <c r="K31" s="114"/>
      <c r="L31" s="42" t="s">
        <v>32</v>
      </c>
      <c r="M31" s="110"/>
      <c r="N31" s="110"/>
      <c r="O31" s="22"/>
      <c r="P31" s="22"/>
    </row>
    <row r="32" spans="1:23" ht="19.5" customHeight="1" thickBot="1">
      <c r="A32" s="21"/>
      <c r="B32" s="21"/>
      <c r="C32" s="45">
        <v>1</v>
      </c>
      <c r="D32" s="46">
        <v>5</v>
      </c>
      <c r="E32" s="46">
        <v>7</v>
      </c>
      <c r="F32" s="46">
        <v>8</v>
      </c>
      <c r="G32" s="46">
        <v>21</v>
      </c>
      <c r="H32" s="47">
        <v>0</v>
      </c>
      <c r="I32" s="45">
        <v>5</v>
      </c>
      <c r="J32" s="115">
        <v>2</v>
      </c>
      <c r="K32" s="116"/>
      <c r="L32" s="46">
        <v>0</v>
      </c>
      <c r="M32" s="46">
        <v>4</v>
      </c>
      <c r="N32" s="48">
        <v>5</v>
      </c>
      <c r="O32" s="22"/>
      <c r="P32" s="22"/>
    </row>
    <row r="33" spans="1:18" ht="36.75" customHeight="1">
      <c r="A33" s="108" t="s">
        <v>110</v>
      </c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95"/>
    </row>
    <row r="34" spans="1:18" ht="37.5" customHeight="1">
      <c r="A34" s="108" t="s">
        <v>109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</row>
    <row r="35" spans="1:18" ht="19.5" customHeight="1">
      <c r="B35" s="28"/>
      <c r="C35" s="28"/>
      <c r="D35" s="28"/>
      <c r="E35" s="28"/>
      <c r="F35" s="28"/>
      <c r="G35" s="28"/>
      <c r="H35" s="29"/>
      <c r="I35" s="29"/>
      <c r="J35" s="29"/>
      <c r="K35" s="30"/>
      <c r="L35" s="30"/>
      <c r="M35" s="30"/>
      <c r="N35" s="30"/>
      <c r="O35" s="30"/>
      <c r="P35" s="30"/>
    </row>
    <row r="36" spans="1:18" ht="25">
      <c r="C36" s="31"/>
      <c r="D36" s="30"/>
      <c r="E36" s="23"/>
      <c r="F36" s="26"/>
      <c r="G36" s="24"/>
      <c r="H36" s="24"/>
      <c r="I36" s="24"/>
      <c r="J36" s="24"/>
      <c r="K36" s="24"/>
      <c r="L36" s="25"/>
      <c r="M36" s="25"/>
      <c r="N36" s="25"/>
      <c r="O36" s="25"/>
      <c r="P36" s="25"/>
      <c r="Q36" s="25"/>
    </row>
    <row r="37" spans="1:18"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8" s="27" customFormat="1"/>
    <row r="39" spans="1:18" s="27" customFormat="1">
      <c r="C39" s="23"/>
    </row>
    <row r="40" spans="1:18" s="27" customFormat="1">
      <c r="C40" s="23"/>
      <c r="E40" s="26"/>
      <c r="F40" s="24"/>
      <c r="G40" s="24"/>
      <c r="H40" s="24"/>
      <c r="I40" s="32"/>
      <c r="J40" s="32"/>
    </row>
    <row r="41" spans="1:18" s="27" customFormat="1">
      <c r="C41" s="23"/>
      <c r="D41" s="23"/>
      <c r="E41" s="26"/>
      <c r="F41" s="24"/>
      <c r="G41" s="24"/>
      <c r="H41" s="24"/>
      <c r="I41" s="32"/>
      <c r="J41" s="32"/>
    </row>
    <row r="42" spans="1:18" s="27" customFormat="1">
      <c r="C42" s="23"/>
      <c r="D42" s="23"/>
      <c r="E42" s="23"/>
      <c r="F42" s="23"/>
      <c r="G42" s="23"/>
      <c r="H42" s="23"/>
      <c r="I42" s="23"/>
      <c r="J42" s="23"/>
      <c r="K42" s="26"/>
      <c r="L42" s="24"/>
      <c r="M42" s="24"/>
      <c r="N42" s="24"/>
      <c r="O42" s="32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2"/>
    </row>
    <row r="44" spans="1:18" s="27" customFormat="1">
      <c r="F44" s="33"/>
      <c r="K44" s="23"/>
      <c r="L44" s="23"/>
      <c r="M44" s="23"/>
      <c r="N44" s="23"/>
      <c r="O44" s="23"/>
      <c r="P44" s="23"/>
      <c r="Q44" s="23"/>
    </row>
    <row r="45" spans="1:18" s="27" customFormat="1">
      <c r="F45" s="7"/>
      <c r="K45" s="23"/>
      <c r="L45" s="23"/>
      <c r="M45" s="23"/>
      <c r="N45" s="23"/>
      <c r="O45" s="23"/>
      <c r="P45" s="23"/>
      <c r="Q45" s="23"/>
    </row>
    <row r="54" spans="3:17" ht="21.5">
      <c r="C54" s="34"/>
      <c r="D54" s="34"/>
      <c r="E54" s="34"/>
      <c r="F54" s="35"/>
      <c r="G54" s="36"/>
      <c r="H54" s="37"/>
      <c r="I54" s="37"/>
      <c r="J54" s="37"/>
      <c r="K54" s="38"/>
      <c r="L54" s="38"/>
      <c r="M54" s="38"/>
      <c r="N54" s="38"/>
      <c r="O54" s="38"/>
      <c r="P54" s="38"/>
      <c r="Q54" s="38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7</vt:i4>
      </vt:variant>
    </vt:vector>
  </HeadingPairs>
  <TitlesOfParts>
    <vt:vector size="14" baseType="lpstr">
      <vt:lpstr>11212桃源</vt:lpstr>
      <vt:lpstr>11212文化</vt:lpstr>
      <vt:lpstr>11212關渡</vt:lpstr>
      <vt:lpstr>11212逸仙</vt:lpstr>
      <vt:lpstr>11212湖山</vt:lpstr>
      <vt:lpstr>11212陽明山</vt:lpstr>
      <vt:lpstr>11212湖田</vt:lpstr>
      <vt:lpstr>'11212文化'!Print_Area</vt:lpstr>
      <vt:lpstr>'11212桃源'!Print_Area</vt:lpstr>
      <vt:lpstr>'11212湖山'!Print_Area</vt:lpstr>
      <vt:lpstr>'11212湖田'!Print_Area</vt:lpstr>
      <vt:lpstr>'11212逸仙'!Print_Area</vt:lpstr>
      <vt:lpstr>'11212陽明山'!Print_Area</vt:lpstr>
      <vt:lpstr>'11212關渡'!Print_Area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2023-11-30T06:44:44Z</cp:lastPrinted>
  <dcterms:created xsi:type="dcterms:W3CDTF">2019-10-15T06:07:01Z</dcterms:created>
  <dcterms:modified xsi:type="dcterms:W3CDTF">2023-11-30T06:45:48Z</dcterms:modified>
</cp:coreProperties>
</file>